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7995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<sst xmlns="http://schemas.openxmlformats.org/spreadsheetml/2006/main" count="391" uniqueCount="170">
  <si>
    <t>Gvido Žukovskis</t>
  </si>
  <si>
    <t>Atis Čače</t>
  </si>
  <si>
    <t>Toms Sprancmanis</t>
  </si>
  <si>
    <t>Māris Koržeņevskis</t>
  </si>
  <si>
    <t>Genādijs Vladimirovs</t>
  </si>
  <si>
    <t>Mevi Gym</t>
  </si>
  <si>
    <t>individuāli</t>
  </si>
  <si>
    <t>Mālpils</t>
  </si>
  <si>
    <t>Aleksejs Losevs</t>
  </si>
  <si>
    <t>Riga Strong</t>
  </si>
  <si>
    <t>Nille Kristaps</t>
  </si>
  <si>
    <t>Melbārdis Madars</t>
  </si>
  <si>
    <t>Meisters Linards</t>
  </si>
  <si>
    <t>Straume Jānis</t>
  </si>
  <si>
    <t>Karjavčenko Artūrs</t>
  </si>
  <si>
    <t>Dzenis Rolands</t>
  </si>
  <si>
    <t>Spēka Pasaule - Valmiera</t>
  </si>
  <si>
    <t>Gulbenes K.S.P.</t>
  </si>
  <si>
    <t>Arvis Augstkalns</t>
  </si>
  <si>
    <t>Edijs Ezeriņš</t>
  </si>
  <si>
    <t>Ginta Ezeriņa</t>
  </si>
  <si>
    <t>Raunas Novads</t>
  </si>
  <si>
    <t>Aleksandrs Jasinskis</t>
  </si>
  <si>
    <t>Riga Powerlifting Team</t>
  </si>
  <si>
    <t>Žanna Korasteleva</t>
  </si>
  <si>
    <t>Viktors Poļakovs</t>
  </si>
  <si>
    <t>Vladimirs Bibikovs</t>
  </si>
  <si>
    <t>Marija Buzovska</t>
  </si>
  <si>
    <t>Elmārs Rudzītis</t>
  </si>
  <si>
    <t>Mārtiņš Zviedrāns</t>
  </si>
  <si>
    <t>Mārtiņš Šmukša</t>
  </si>
  <si>
    <t>Nils Teterovskis</t>
  </si>
  <si>
    <t>Emīls Ločmelis</t>
  </si>
  <si>
    <t>Panatta Sigulda</t>
  </si>
  <si>
    <t>Uģis Vācietis</t>
  </si>
  <si>
    <t>Māris Pujāts</t>
  </si>
  <si>
    <t>Evolution</t>
  </si>
  <si>
    <t>Jaunieši</t>
  </si>
  <si>
    <t>Emīls Alkšers</t>
  </si>
  <si>
    <t>Normunds Sproģis</t>
  </si>
  <si>
    <t>Mārtiņš Blūms</t>
  </si>
  <si>
    <t>Lāči</t>
  </si>
  <si>
    <t>Aivis Bērziņš</t>
  </si>
  <si>
    <t>Spēka Pasaule - Alūksne</t>
  </si>
  <si>
    <t>Deniss Haritesku</t>
  </si>
  <si>
    <t>Juris Ručkanovs</t>
  </si>
  <si>
    <t>Juris Červids</t>
  </si>
  <si>
    <t>Ritvars Vilciņš</t>
  </si>
  <si>
    <t>Māris Barovskis</t>
  </si>
  <si>
    <t>Elvijs Žieds</t>
  </si>
  <si>
    <t>Felikss Žieds</t>
  </si>
  <si>
    <t>Aivars Vilciņš</t>
  </si>
  <si>
    <t>SC "Mēmele"</t>
  </si>
  <si>
    <t>Edmunds Kenigsvalds</t>
  </si>
  <si>
    <t>Jānis Langzams</t>
  </si>
  <si>
    <t>Gatis Biezais</t>
  </si>
  <si>
    <t>Talsi</t>
  </si>
  <si>
    <t>Artjoms  Agadžanjans</t>
  </si>
  <si>
    <t>SK "Vikings"</t>
  </si>
  <si>
    <t>Latvijas Pauerliftinga federācija</t>
  </si>
  <si>
    <t>LK16 - Siguldas Novada čempionāts spiešanā guļus uz atkārtojumu skaitu</t>
  </si>
  <si>
    <t>Atlēts</t>
  </si>
  <si>
    <t xml:space="preserve">Dz. gads </t>
  </si>
  <si>
    <t>Svara kat.</t>
  </si>
  <si>
    <t>Komanda</t>
  </si>
  <si>
    <t>Sievietes</t>
  </si>
  <si>
    <t>Seniori</t>
  </si>
  <si>
    <t>Vīrieši</t>
  </si>
  <si>
    <t>Juniori</t>
  </si>
  <si>
    <t>Aivars Gailītis</t>
  </si>
  <si>
    <t>Jānis Dzērve</t>
  </si>
  <si>
    <t>Uldis Veliks</t>
  </si>
  <si>
    <t>Dzintars Roga</t>
  </si>
  <si>
    <t>Artūrs Brūveris</t>
  </si>
  <si>
    <t>Alvils Nelsons</t>
  </si>
  <si>
    <t>Ilgars Mammadovs</t>
  </si>
  <si>
    <t>Ēvalds Rihters</t>
  </si>
  <si>
    <t>Edvards Rihters</t>
  </si>
  <si>
    <t>Rembate</t>
  </si>
  <si>
    <t>Fjodors Skoriks</t>
  </si>
  <si>
    <t>Kaspars Zviedrāns</t>
  </si>
  <si>
    <t>Svetlana Svjatnaja</t>
  </si>
  <si>
    <t>Atlētika</t>
  </si>
  <si>
    <t>Gatis Grandāns</t>
  </si>
  <si>
    <t>LLU-PL</t>
  </si>
  <si>
    <t>SJ</t>
  </si>
  <si>
    <t>S</t>
  </si>
  <si>
    <t>W</t>
  </si>
  <si>
    <t>J</t>
  </si>
  <si>
    <t>Grupa</t>
  </si>
  <si>
    <t>M</t>
  </si>
  <si>
    <t>Reikmanis Kaspars</t>
  </si>
  <si>
    <t>LSPA</t>
  </si>
  <si>
    <t>Lauris Kiukucāns</t>
  </si>
  <si>
    <t xml:space="preserve">Lauris Mičulis </t>
  </si>
  <si>
    <t>Mārtiņš Markovs</t>
  </si>
  <si>
    <t>RSU</t>
  </si>
  <si>
    <t>Aleksandrs Malašonoks</t>
  </si>
  <si>
    <t>Andris Pešudovs</t>
  </si>
  <si>
    <t>Jevgenijs Dunajevskis</t>
  </si>
  <si>
    <t xml:space="preserve">Dāvids Vasiļjevs </t>
  </si>
  <si>
    <t>Klāvs Bošs</t>
  </si>
  <si>
    <t>Georgs 5</t>
  </si>
  <si>
    <t>Dāvis Bečs</t>
  </si>
  <si>
    <t>Vsevolods Leonovs</t>
  </si>
  <si>
    <t>Agris Freija</t>
  </si>
  <si>
    <t>Jonatans Ķezbers</t>
  </si>
  <si>
    <t>Edmunds Andrups</t>
  </si>
  <si>
    <t>Ventspils</t>
  </si>
  <si>
    <t>Vadims Sabaņins</t>
  </si>
  <si>
    <t>Sergejs Soveljevs</t>
  </si>
  <si>
    <t>Dāvis Zavickis</t>
  </si>
  <si>
    <t>Alvis Semerikovs</t>
  </si>
  <si>
    <t>Agris Lelis</t>
  </si>
  <si>
    <t>Andrejs Rižko</t>
  </si>
  <si>
    <t>Dairis Andersons</t>
  </si>
  <si>
    <t>Aigars Liziņš</t>
  </si>
  <si>
    <t>Guntis Zvejnieks</t>
  </si>
  <si>
    <t>Ingars Jurjānis</t>
  </si>
  <si>
    <t xml:space="preserve">Vladislavs Andžāns </t>
  </si>
  <si>
    <t>Sandis Rjabinovs</t>
  </si>
  <si>
    <t>Raivis Gabranovs</t>
  </si>
  <si>
    <t>Inese Brezinska</t>
  </si>
  <si>
    <t>Sintija Tīruma</t>
  </si>
  <si>
    <t>Monika Sarva</t>
  </si>
  <si>
    <t>Leonards Zaltāns</t>
  </si>
  <si>
    <t>Ieva Kozinda</t>
  </si>
  <si>
    <t>Daiga Omanbriede</t>
  </si>
  <si>
    <t>Toms Bergs</t>
  </si>
  <si>
    <t>Igors Smirnovs</t>
  </si>
  <si>
    <t>Personīgais svars</t>
  </si>
  <si>
    <t>Vieta</t>
  </si>
  <si>
    <t>Svars uz stieņa</t>
  </si>
  <si>
    <t>Hromišins Sergejs</t>
  </si>
  <si>
    <t>Raimonds Ščiglinskis</t>
  </si>
  <si>
    <t>Ervīns Dilbo</t>
  </si>
  <si>
    <t>RK "Baldone"</t>
  </si>
  <si>
    <t>Ivars Francmanis</t>
  </si>
  <si>
    <t>Vadims Čerņevičs</t>
  </si>
  <si>
    <t>Uzspiestās reizes</t>
  </si>
  <si>
    <t>Rezultāti</t>
  </si>
  <si>
    <t>Komandas</t>
  </si>
  <si>
    <t>57+</t>
  </si>
  <si>
    <t>105+</t>
  </si>
  <si>
    <t>83+</t>
  </si>
  <si>
    <t>93+</t>
  </si>
  <si>
    <t>Mikus Ozols</t>
  </si>
  <si>
    <t>Absolūti spēcīgākā</t>
  </si>
  <si>
    <t>Absolūti spēcīgākais</t>
  </si>
  <si>
    <t>Vīri</t>
  </si>
  <si>
    <t>Kopā</t>
  </si>
  <si>
    <t>vairāk 1. vietu</t>
  </si>
  <si>
    <t>vairāk 3. vietu (3 pret 1)</t>
  </si>
  <si>
    <t>nav 1. vietu</t>
  </si>
  <si>
    <t>uzspiestas 15 reizes</t>
  </si>
  <si>
    <t>uzspiestas 26 reizes</t>
  </si>
  <si>
    <t>uzspiestas 23 reizes</t>
  </si>
  <si>
    <t>uzspiestas 16 reizes</t>
  </si>
  <si>
    <t>Vietas paskaidrojums</t>
  </si>
  <si>
    <t>LK Punkti</t>
  </si>
  <si>
    <t>Dalībnieki</t>
  </si>
  <si>
    <t>INFO</t>
  </si>
  <si>
    <t>Sac. Direktors</t>
  </si>
  <si>
    <t>Galv. Tiesnesis</t>
  </si>
  <si>
    <t>Galv. Sekretārs</t>
  </si>
  <si>
    <t>Tiesnesis</t>
  </si>
  <si>
    <t>A. Lelis</t>
  </si>
  <si>
    <t>A. Rožlapa</t>
  </si>
  <si>
    <t>M. Krūze</t>
  </si>
  <si>
    <t>A. Rukmanis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</si>
</sst>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6]dddd\,\ yyyy&quot;. gada &quot;d\.\ mmm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44" fontId="18" fillId="0" borderId="0" xfId="44" applyFont="1" applyBorder="1" applyAlignment="1">
      <alignment horizontal="left"/>
    </xf>
    <xf numFmtId="0" fontId="0" fillId="0" borderId="0" xfId="0" applyAlignment="1">
      <alignment horizontal="left"/>
    </xf>
    <xf numFmtId="44" fontId="19" fillId="0" borderId="0" xfId="44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9" fillId="0" borderId="0" xfId="44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5.7109375" style="13" bestFit="1" customWidth="1"/>
    <col min="2" max="2" width="24.421875" style="1" customWidth="1"/>
    <col min="3" max="3" width="8.57421875" style="1" bestFit="1" customWidth="1"/>
    <col min="4" max="4" width="9.421875" style="1" bestFit="1" customWidth="1"/>
    <col min="5" max="5" width="24.7109375" style="1" customWidth="1"/>
    <col min="6" max="6" width="9.140625" style="1" bestFit="1" customWidth="1"/>
    <col min="7" max="7" width="16.140625" style="19" bestFit="1" customWidth="1"/>
    <col min="8" max="8" width="14.00390625" style="22" bestFit="1" customWidth="1"/>
    <col min="9" max="9" width="16.140625" style="17" bestFit="1" customWidth="1"/>
    <col min="10" max="10" width="10.140625" style="17" bestFit="1" customWidth="1"/>
    <col min="11" max="11" width="9.140625" style="1" customWidth="1"/>
    <col min="12" max="12" width="17.57421875" style="1" customWidth="1"/>
    <col min="13" max="13" width="17.421875" style="1" customWidth="1"/>
    <col min="14" max="16384" width="9.140625" style="1" customWidth="1"/>
  </cols>
  <sheetData>
    <row r="1" spans="1:9" ht="15">
      <c r="A1" s="38" t="s">
        <v>59</v>
      </c>
      <c r="B1" s="38"/>
      <c r="C1" s="38"/>
      <c r="D1" s="38"/>
      <c r="E1" s="38"/>
      <c r="F1" s="38"/>
      <c r="G1" s="38"/>
      <c r="H1" s="38"/>
      <c r="I1" s="38"/>
    </row>
    <row r="2" spans="1:9" ht="15">
      <c r="A2" s="41" t="s">
        <v>60</v>
      </c>
      <c r="B2" s="41"/>
      <c r="C2" s="41"/>
      <c r="D2" s="41"/>
      <c r="E2" s="41"/>
      <c r="F2" s="41"/>
      <c r="G2" s="41"/>
      <c r="H2" s="41"/>
      <c r="I2" s="41"/>
    </row>
    <row r="3" spans="1:9" ht="15">
      <c r="A3" s="38" t="s">
        <v>140</v>
      </c>
      <c r="B3" s="38"/>
      <c r="C3" s="38"/>
      <c r="D3" s="38"/>
      <c r="E3" s="38"/>
      <c r="F3" s="38"/>
      <c r="G3" s="38"/>
      <c r="H3" s="38"/>
      <c r="I3" s="38"/>
    </row>
    <row r="4" spans="1:10" ht="15">
      <c r="A4" s="15" t="s">
        <v>131</v>
      </c>
      <c r="B4" s="4" t="s">
        <v>61</v>
      </c>
      <c r="C4" s="4" t="s">
        <v>62</v>
      </c>
      <c r="D4" s="4" t="s">
        <v>63</v>
      </c>
      <c r="E4" s="4" t="s">
        <v>64</v>
      </c>
      <c r="F4" s="10" t="s">
        <v>89</v>
      </c>
      <c r="G4" s="20" t="s">
        <v>130</v>
      </c>
      <c r="H4" s="22" t="s">
        <v>132</v>
      </c>
      <c r="I4" s="18" t="s">
        <v>139</v>
      </c>
      <c r="J4" s="18" t="s">
        <v>141</v>
      </c>
    </row>
    <row r="5" spans="1:13" ht="15">
      <c r="A5" s="39" t="s">
        <v>65</v>
      </c>
      <c r="B5" s="39"/>
      <c r="C5" s="39"/>
      <c r="D5" s="39"/>
      <c r="E5" s="39"/>
      <c r="F5" s="39"/>
      <c r="G5" s="39"/>
      <c r="H5" s="39"/>
      <c r="I5" s="39"/>
      <c r="J5" s="39"/>
      <c r="L5" s="39" t="s">
        <v>160</v>
      </c>
      <c r="M5" s="39"/>
    </row>
    <row r="6" spans="1:13" s="17" customFormat="1" ht="15">
      <c r="A6" s="40">
        <v>-57</v>
      </c>
      <c r="B6" s="40"/>
      <c r="C6" s="40"/>
      <c r="D6" s="40"/>
      <c r="E6" s="40"/>
      <c r="F6" s="40"/>
      <c r="G6" s="40"/>
      <c r="H6" s="40"/>
      <c r="I6" s="40"/>
      <c r="J6" s="40"/>
      <c r="L6" s="26" t="s">
        <v>65</v>
      </c>
      <c r="M6" s="17">
        <v>9</v>
      </c>
    </row>
    <row r="7" spans="1:13" s="9" customFormat="1" ht="15">
      <c r="A7" s="13">
        <v>1</v>
      </c>
      <c r="B7" s="3" t="s">
        <v>24</v>
      </c>
      <c r="C7" s="3">
        <v>1967</v>
      </c>
      <c r="D7" s="3" t="str">
        <f aca="true" t="shared" si="0" ref="D7:D12">IF(G7&gt;57,"57+","57")</f>
        <v>57</v>
      </c>
      <c r="E7" s="9" t="s">
        <v>23</v>
      </c>
      <c r="F7" s="9" t="s">
        <v>87</v>
      </c>
      <c r="G7" s="19">
        <v>55.55</v>
      </c>
      <c r="H7" s="22">
        <f aca="true" t="shared" si="1" ref="H7:H12">ROUND((G7/2),0)</f>
        <v>28</v>
      </c>
      <c r="I7" s="17">
        <v>60</v>
      </c>
      <c r="J7" s="17">
        <v>12</v>
      </c>
      <c r="L7" s="26" t="s">
        <v>37</v>
      </c>
      <c r="M7" s="9">
        <v>16</v>
      </c>
    </row>
    <row r="8" spans="1:13" s="14" customFormat="1" ht="15">
      <c r="A8" s="14">
        <v>2</v>
      </c>
      <c r="B8" s="3" t="s">
        <v>81</v>
      </c>
      <c r="C8" s="3">
        <v>1961</v>
      </c>
      <c r="D8" s="3" t="str">
        <f t="shared" si="0"/>
        <v>57</v>
      </c>
      <c r="E8" s="14" t="s">
        <v>82</v>
      </c>
      <c r="F8" s="14" t="s">
        <v>87</v>
      </c>
      <c r="G8" s="19">
        <v>53.3</v>
      </c>
      <c r="H8" s="22">
        <f t="shared" si="1"/>
        <v>27</v>
      </c>
      <c r="I8" s="17">
        <v>57</v>
      </c>
      <c r="J8" s="17">
        <v>9</v>
      </c>
      <c r="K8" s="17"/>
      <c r="L8" s="26" t="s">
        <v>68</v>
      </c>
      <c r="M8" s="14">
        <v>20</v>
      </c>
    </row>
    <row r="9" spans="1:13" s="14" customFormat="1" ht="15">
      <c r="A9" s="14">
        <v>3</v>
      </c>
      <c r="B9" s="3" t="s">
        <v>123</v>
      </c>
      <c r="C9" s="3">
        <v>1994</v>
      </c>
      <c r="D9" s="3" t="str">
        <f t="shared" si="0"/>
        <v>57</v>
      </c>
      <c r="E9" s="14" t="s">
        <v>92</v>
      </c>
      <c r="F9" s="14" t="s">
        <v>87</v>
      </c>
      <c r="G9" s="19">
        <v>54.45</v>
      </c>
      <c r="H9" s="22">
        <f t="shared" si="1"/>
        <v>27</v>
      </c>
      <c r="I9" s="17">
        <v>30</v>
      </c>
      <c r="J9" s="17">
        <v>8</v>
      </c>
      <c r="K9" s="17"/>
      <c r="L9" s="26" t="s">
        <v>67</v>
      </c>
      <c r="M9" s="14">
        <v>32</v>
      </c>
    </row>
    <row r="10" spans="1:13" s="14" customFormat="1" ht="15">
      <c r="A10" s="14">
        <v>4</v>
      </c>
      <c r="B10" s="3" t="s">
        <v>122</v>
      </c>
      <c r="C10" s="3">
        <v>1994</v>
      </c>
      <c r="D10" s="3" t="str">
        <f t="shared" si="0"/>
        <v>57</v>
      </c>
      <c r="E10" s="14" t="s">
        <v>92</v>
      </c>
      <c r="F10" s="14" t="s">
        <v>87</v>
      </c>
      <c r="G10" s="19">
        <v>47.45</v>
      </c>
      <c r="H10" s="22">
        <f t="shared" si="1"/>
        <v>24</v>
      </c>
      <c r="I10" s="17">
        <v>26</v>
      </c>
      <c r="J10" s="17">
        <v>7</v>
      </c>
      <c r="K10" s="17"/>
      <c r="L10" s="26" t="s">
        <v>66</v>
      </c>
      <c r="M10" s="9">
        <v>20</v>
      </c>
    </row>
    <row r="11" spans="1:13" s="12" customFormat="1" ht="15">
      <c r="A11" s="13">
        <v>5</v>
      </c>
      <c r="B11" s="3" t="s">
        <v>124</v>
      </c>
      <c r="C11" s="3">
        <v>1992</v>
      </c>
      <c r="D11" s="3" t="str">
        <f t="shared" si="0"/>
        <v>57</v>
      </c>
      <c r="E11" s="12" t="s">
        <v>92</v>
      </c>
      <c r="F11" s="12" t="s">
        <v>87</v>
      </c>
      <c r="G11" s="19">
        <v>53.85</v>
      </c>
      <c r="H11" s="22">
        <f t="shared" si="1"/>
        <v>27</v>
      </c>
      <c r="I11" s="17">
        <v>24</v>
      </c>
      <c r="J11" s="17">
        <v>6</v>
      </c>
      <c r="K11" s="17"/>
      <c r="L11" s="25" t="s">
        <v>150</v>
      </c>
      <c r="M11" s="25">
        <f>SUM(M6:M10)</f>
        <v>97</v>
      </c>
    </row>
    <row r="12" spans="1:11" ht="15">
      <c r="A12" s="13">
        <v>6</v>
      </c>
      <c r="B12" s="3" t="s">
        <v>27</v>
      </c>
      <c r="C12" s="3">
        <v>1985</v>
      </c>
      <c r="D12" s="3" t="str">
        <f t="shared" si="0"/>
        <v>57</v>
      </c>
      <c r="E12" s="1" t="s">
        <v>23</v>
      </c>
      <c r="F12" s="9" t="s">
        <v>87</v>
      </c>
      <c r="G12" s="19">
        <v>50.5</v>
      </c>
      <c r="H12" s="22">
        <f t="shared" si="1"/>
        <v>25</v>
      </c>
      <c r="I12" s="17">
        <v>24</v>
      </c>
      <c r="J12" s="17">
        <v>5</v>
      </c>
      <c r="K12" s="17"/>
    </row>
    <row r="13" spans="1:13" s="17" customFormat="1" ht="15">
      <c r="A13" s="40" t="s">
        <v>142</v>
      </c>
      <c r="B13" s="40"/>
      <c r="C13" s="40"/>
      <c r="D13" s="40"/>
      <c r="E13" s="40"/>
      <c r="F13" s="40"/>
      <c r="G13" s="40"/>
      <c r="H13" s="40"/>
      <c r="I13" s="40"/>
      <c r="J13" s="40"/>
      <c r="L13" s="39" t="s">
        <v>161</v>
      </c>
      <c r="M13" s="39"/>
    </row>
    <row r="14" spans="1:13" s="14" customFormat="1" ht="15">
      <c r="A14" s="14">
        <v>1</v>
      </c>
      <c r="B14" s="3" t="s">
        <v>127</v>
      </c>
      <c r="C14" s="3">
        <v>1985</v>
      </c>
      <c r="D14" s="3" t="str">
        <f>IF(G14&gt;57,"57+","57")</f>
        <v>57+</v>
      </c>
      <c r="E14" s="14" t="s">
        <v>92</v>
      </c>
      <c r="F14" s="14" t="s">
        <v>87</v>
      </c>
      <c r="G14" s="19">
        <v>60.25</v>
      </c>
      <c r="H14" s="22">
        <f>ROUND((G14/2),0)</f>
        <v>30</v>
      </c>
      <c r="I14" s="17">
        <v>38</v>
      </c>
      <c r="J14" s="17">
        <v>12</v>
      </c>
      <c r="L14" s="26" t="s">
        <v>162</v>
      </c>
      <c r="M14" s="26" t="s">
        <v>166</v>
      </c>
    </row>
    <row r="15" spans="1:13" ht="15">
      <c r="A15" s="13">
        <v>2</v>
      </c>
      <c r="B15" s="3" t="s">
        <v>20</v>
      </c>
      <c r="C15" s="3">
        <v>1978</v>
      </c>
      <c r="D15" s="3" t="str">
        <f>IF(G15&gt;57,"57+","57")</f>
        <v>57+</v>
      </c>
      <c r="E15" s="1" t="s">
        <v>21</v>
      </c>
      <c r="F15" s="9" t="s">
        <v>87</v>
      </c>
      <c r="G15" s="19">
        <v>82.75</v>
      </c>
      <c r="H15" s="22">
        <f>ROUND((G15/2),0)</f>
        <v>41</v>
      </c>
      <c r="I15" s="17">
        <v>26</v>
      </c>
      <c r="J15" s="17">
        <v>9</v>
      </c>
      <c r="L15" s="26" t="s">
        <v>163</v>
      </c>
      <c r="M15" s="26" t="s">
        <v>167</v>
      </c>
    </row>
    <row r="16" spans="1:13" s="14" customFormat="1" ht="15">
      <c r="A16" s="14">
        <v>3</v>
      </c>
      <c r="B16" s="3" t="s">
        <v>126</v>
      </c>
      <c r="C16" s="3">
        <v>1990</v>
      </c>
      <c r="D16" s="3" t="str">
        <f>IF(G16&gt;57,"57+","57")</f>
        <v>57+</v>
      </c>
      <c r="E16" s="14" t="s">
        <v>92</v>
      </c>
      <c r="F16" s="14" t="s">
        <v>87</v>
      </c>
      <c r="G16" s="19">
        <v>58.75</v>
      </c>
      <c r="H16" s="22">
        <f>ROUND((G16/2),0)</f>
        <v>29</v>
      </c>
      <c r="I16" s="17">
        <v>15</v>
      </c>
      <c r="J16" s="17">
        <v>8</v>
      </c>
      <c r="L16" s="26" t="s">
        <v>164</v>
      </c>
      <c r="M16" s="26" t="s">
        <v>168</v>
      </c>
    </row>
    <row r="17" spans="2:13" s="17" customFormat="1" ht="15">
      <c r="B17" s="3"/>
      <c r="C17" s="3"/>
      <c r="D17" s="3"/>
      <c r="G17" s="19"/>
      <c r="H17" s="22"/>
      <c r="L17" s="26" t="s">
        <v>165</v>
      </c>
      <c r="M17" s="26" t="s">
        <v>169</v>
      </c>
    </row>
    <row r="18" spans="1:10" s="17" customFormat="1" ht="15">
      <c r="A18" s="40" t="s">
        <v>147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s="17" customFormat="1" ht="15">
      <c r="A19" s="17">
        <v>1</v>
      </c>
      <c r="B19" s="3" t="s">
        <v>24</v>
      </c>
      <c r="C19" s="3">
        <v>1967</v>
      </c>
      <c r="D19" s="3" t="str">
        <f>IF(G19&gt;57,"57+","57")</f>
        <v>57</v>
      </c>
      <c r="E19" s="17" t="s">
        <v>23</v>
      </c>
      <c r="F19" s="17" t="s">
        <v>87</v>
      </c>
      <c r="G19" s="19">
        <v>55.55</v>
      </c>
      <c r="H19" s="22">
        <f>ROUND((G19/2),0)</f>
        <v>28</v>
      </c>
      <c r="I19" s="17">
        <v>60</v>
      </c>
      <c r="J19" s="17">
        <v>12</v>
      </c>
    </row>
    <row r="20" spans="2:8" s="17" customFormat="1" ht="15">
      <c r="B20" s="3"/>
      <c r="C20" s="3"/>
      <c r="D20" s="3"/>
      <c r="G20" s="19"/>
      <c r="H20" s="22"/>
    </row>
    <row r="21" spans="1:10" ht="15">
      <c r="A21" s="39" t="s">
        <v>66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s="17" customFormat="1" ht="15">
      <c r="A22" s="40">
        <v>-83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s="6" customFormat="1" ht="15">
      <c r="A23" s="13">
        <v>1</v>
      </c>
      <c r="B23" s="2" t="s">
        <v>46</v>
      </c>
      <c r="C23" s="2">
        <v>1962</v>
      </c>
      <c r="D23" s="2" t="str">
        <f aca="true" t="shared" si="2" ref="D23:D28">IF(G23&gt;105,"105+",IF(G23&gt;83,"105","83"))</f>
        <v>83</v>
      </c>
      <c r="E23" s="17" t="s">
        <v>52</v>
      </c>
      <c r="F23" s="9" t="s">
        <v>90</v>
      </c>
      <c r="G23" s="19">
        <v>72.25</v>
      </c>
      <c r="H23" s="22">
        <f aca="true" t="shared" si="3" ref="H23:H28">ROUND(G23,0)</f>
        <v>72</v>
      </c>
      <c r="I23" s="7">
        <v>25</v>
      </c>
      <c r="J23" s="7">
        <v>12</v>
      </c>
    </row>
    <row r="24" spans="1:10" s="6" customFormat="1" ht="15">
      <c r="A24" s="13">
        <v>2</v>
      </c>
      <c r="B24" s="3" t="s">
        <v>53</v>
      </c>
      <c r="C24" s="17">
        <v>1948</v>
      </c>
      <c r="D24" s="2" t="str">
        <f t="shared" si="2"/>
        <v>83</v>
      </c>
      <c r="E24" s="17" t="s">
        <v>56</v>
      </c>
      <c r="F24" s="9" t="s">
        <v>90</v>
      </c>
      <c r="G24" s="19">
        <v>76.3</v>
      </c>
      <c r="H24" s="22">
        <f t="shared" si="3"/>
        <v>76</v>
      </c>
      <c r="I24" s="7">
        <v>18</v>
      </c>
      <c r="J24" s="7">
        <v>9</v>
      </c>
    </row>
    <row r="25" spans="1:10" s="6" customFormat="1" ht="15">
      <c r="A25" s="13">
        <v>3</v>
      </c>
      <c r="B25" s="2" t="s">
        <v>35</v>
      </c>
      <c r="C25" s="2">
        <v>1966</v>
      </c>
      <c r="D25" s="2" t="str">
        <f t="shared" si="2"/>
        <v>83</v>
      </c>
      <c r="E25" s="17" t="s">
        <v>36</v>
      </c>
      <c r="F25" s="9" t="s">
        <v>90</v>
      </c>
      <c r="G25" s="19">
        <v>82.5</v>
      </c>
      <c r="H25" s="22">
        <f t="shared" si="3"/>
        <v>83</v>
      </c>
      <c r="I25" s="17">
        <v>17</v>
      </c>
      <c r="J25" s="7">
        <v>8</v>
      </c>
    </row>
    <row r="26" spans="1:10" s="6" customFormat="1" ht="15">
      <c r="A26" s="13">
        <v>4</v>
      </c>
      <c r="B26" s="3" t="s">
        <v>25</v>
      </c>
      <c r="C26" s="3">
        <v>1954</v>
      </c>
      <c r="D26" s="2" t="str">
        <f t="shared" si="2"/>
        <v>83</v>
      </c>
      <c r="E26" s="17" t="s">
        <v>23</v>
      </c>
      <c r="F26" s="12" t="s">
        <v>90</v>
      </c>
      <c r="G26" s="19">
        <v>77.95</v>
      </c>
      <c r="H26" s="22">
        <f t="shared" si="3"/>
        <v>78</v>
      </c>
      <c r="I26" s="7">
        <v>13</v>
      </c>
      <c r="J26" s="7">
        <v>7</v>
      </c>
    </row>
    <row r="27" spans="1:10" ht="15">
      <c r="A27" s="13">
        <v>5</v>
      </c>
      <c r="B27" s="8" t="s">
        <v>119</v>
      </c>
      <c r="C27" s="8">
        <v>1971</v>
      </c>
      <c r="D27" s="2" t="str">
        <f t="shared" si="2"/>
        <v>83</v>
      </c>
      <c r="E27" s="8" t="s">
        <v>23</v>
      </c>
      <c r="F27" s="9" t="s">
        <v>90</v>
      </c>
      <c r="G27" s="19">
        <v>80.9</v>
      </c>
      <c r="H27" s="22">
        <f t="shared" si="3"/>
        <v>81</v>
      </c>
      <c r="I27" s="17">
        <v>9</v>
      </c>
      <c r="J27" s="17">
        <v>6</v>
      </c>
    </row>
    <row r="28" spans="1:10" ht="15">
      <c r="A28" s="13">
        <v>6</v>
      </c>
      <c r="B28" s="8" t="s">
        <v>70</v>
      </c>
      <c r="C28" s="8">
        <v>1949</v>
      </c>
      <c r="D28" s="2" t="str">
        <f t="shared" si="2"/>
        <v>83</v>
      </c>
      <c r="E28" s="8" t="s">
        <v>78</v>
      </c>
      <c r="F28" s="9" t="s">
        <v>90</v>
      </c>
      <c r="G28" s="19">
        <v>78.95</v>
      </c>
      <c r="H28" s="22">
        <f t="shared" si="3"/>
        <v>79</v>
      </c>
      <c r="I28" s="7">
        <v>9</v>
      </c>
      <c r="J28" s="17">
        <v>5</v>
      </c>
    </row>
    <row r="29" spans="1:10" s="17" customFormat="1" ht="15">
      <c r="A29" s="40">
        <v>-105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5">
      <c r="A30" s="13">
        <v>1</v>
      </c>
      <c r="B30" s="8" t="s">
        <v>71</v>
      </c>
      <c r="C30" s="8">
        <v>1967</v>
      </c>
      <c r="D30" s="2" t="str">
        <f aca="true" t="shared" si="4" ref="D30:D35">IF(G30&gt;105,"105+",IF(G30&gt;83,"105","83"))</f>
        <v>105</v>
      </c>
      <c r="E30" s="8" t="s">
        <v>78</v>
      </c>
      <c r="F30" s="9" t="s">
        <v>90</v>
      </c>
      <c r="G30" s="19">
        <v>91.05</v>
      </c>
      <c r="H30" s="22">
        <f aca="true" t="shared" si="5" ref="H30:H35">ROUND(G30,0)</f>
        <v>91</v>
      </c>
      <c r="I30" s="7">
        <v>38</v>
      </c>
      <c r="J30" s="17">
        <v>12</v>
      </c>
    </row>
    <row r="31" spans="1:10" s="6" customFormat="1" ht="15">
      <c r="A31" s="13">
        <v>2</v>
      </c>
      <c r="B31" s="2" t="s">
        <v>39</v>
      </c>
      <c r="C31" s="2">
        <v>1965</v>
      </c>
      <c r="D31" s="2" t="str">
        <f t="shared" si="4"/>
        <v>105</v>
      </c>
      <c r="E31" s="17" t="s">
        <v>41</v>
      </c>
      <c r="F31" s="9" t="s">
        <v>90</v>
      </c>
      <c r="G31" s="19">
        <v>93.8</v>
      </c>
      <c r="H31" s="22">
        <f t="shared" si="5"/>
        <v>94</v>
      </c>
      <c r="I31" s="17">
        <v>23</v>
      </c>
      <c r="J31" s="7">
        <v>9</v>
      </c>
    </row>
    <row r="32" spans="1:10" s="6" customFormat="1" ht="15">
      <c r="A32" s="13">
        <v>3</v>
      </c>
      <c r="B32" s="8" t="s">
        <v>117</v>
      </c>
      <c r="C32" s="8">
        <v>1968</v>
      </c>
      <c r="D32" s="2" t="str">
        <f t="shared" si="4"/>
        <v>105</v>
      </c>
      <c r="E32" s="8" t="s">
        <v>33</v>
      </c>
      <c r="F32" s="12" t="s">
        <v>90</v>
      </c>
      <c r="G32" s="19">
        <v>83.75</v>
      </c>
      <c r="H32" s="22">
        <f t="shared" si="5"/>
        <v>84</v>
      </c>
      <c r="I32" s="17">
        <v>22</v>
      </c>
      <c r="J32" s="7">
        <v>8</v>
      </c>
    </row>
    <row r="33" spans="1:10" s="6" customFormat="1" ht="15">
      <c r="A33" s="14">
        <v>4</v>
      </c>
      <c r="B33" s="2" t="s">
        <v>50</v>
      </c>
      <c r="C33" s="2">
        <v>1966</v>
      </c>
      <c r="D33" s="2" t="str">
        <f t="shared" si="4"/>
        <v>105</v>
      </c>
      <c r="E33" s="16" t="s">
        <v>52</v>
      </c>
      <c r="F33" s="14" t="s">
        <v>90</v>
      </c>
      <c r="G33" s="19">
        <v>96.8</v>
      </c>
      <c r="H33" s="22">
        <f t="shared" si="5"/>
        <v>97</v>
      </c>
      <c r="I33" s="17">
        <v>20</v>
      </c>
      <c r="J33" s="7">
        <v>7</v>
      </c>
    </row>
    <row r="34" spans="1:10" ht="15">
      <c r="A34" s="13">
        <v>5</v>
      </c>
      <c r="B34" s="8" t="s">
        <v>74</v>
      </c>
      <c r="C34" s="8">
        <v>1972</v>
      </c>
      <c r="D34" s="2" t="str">
        <f t="shared" si="4"/>
        <v>105</v>
      </c>
      <c r="E34" s="8" t="s">
        <v>78</v>
      </c>
      <c r="F34" s="9" t="s">
        <v>90</v>
      </c>
      <c r="G34" s="19">
        <v>92.05</v>
      </c>
      <c r="H34" s="22">
        <f t="shared" si="5"/>
        <v>92</v>
      </c>
      <c r="I34" s="7">
        <v>19</v>
      </c>
      <c r="J34" s="17">
        <v>6</v>
      </c>
    </row>
    <row r="35" spans="1:10" ht="15">
      <c r="A35" s="13">
        <v>6</v>
      </c>
      <c r="B35" s="3" t="s">
        <v>26</v>
      </c>
      <c r="C35" s="3">
        <v>1952</v>
      </c>
      <c r="D35" s="2" t="str">
        <f t="shared" si="4"/>
        <v>105</v>
      </c>
      <c r="E35" s="1" t="s">
        <v>23</v>
      </c>
      <c r="F35" s="9" t="s">
        <v>90</v>
      </c>
      <c r="G35" s="19">
        <v>93.1</v>
      </c>
      <c r="H35" s="22">
        <f t="shared" si="5"/>
        <v>93</v>
      </c>
      <c r="I35" s="7">
        <v>16</v>
      </c>
      <c r="J35" s="17">
        <v>5</v>
      </c>
    </row>
    <row r="36" spans="1:10" s="17" customFormat="1" ht="15">
      <c r="A36" s="40" t="s">
        <v>143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15">
      <c r="A37" s="13">
        <v>1</v>
      </c>
      <c r="B37" s="8" t="s">
        <v>107</v>
      </c>
      <c r="C37" s="8">
        <v>1970</v>
      </c>
      <c r="D37" s="2" t="str">
        <f aca="true" t="shared" si="6" ref="D37:D44">IF(G37&gt;105,"105+",IF(G37&gt;83,"105","83"))</f>
        <v>105+</v>
      </c>
      <c r="E37" s="8" t="s">
        <v>108</v>
      </c>
      <c r="F37" s="9" t="s">
        <v>90</v>
      </c>
      <c r="G37" s="19">
        <v>117.4</v>
      </c>
      <c r="H37" s="22">
        <f aca="true" t="shared" si="7" ref="H37:H44">ROUND(G37,0)</f>
        <v>117</v>
      </c>
      <c r="I37" s="17">
        <v>23</v>
      </c>
      <c r="J37" s="17">
        <v>12</v>
      </c>
    </row>
    <row r="38" spans="1:10" s="6" customFormat="1" ht="15">
      <c r="A38" s="13">
        <v>2</v>
      </c>
      <c r="B38" s="2" t="s">
        <v>51</v>
      </c>
      <c r="C38" s="2">
        <v>1972</v>
      </c>
      <c r="D38" s="2" t="str">
        <f t="shared" si="6"/>
        <v>105+</v>
      </c>
      <c r="E38" s="17" t="s">
        <v>52</v>
      </c>
      <c r="F38" s="9" t="s">
        <v>90</v>
      </c>
      <c r="G38" s="19">
        <v>106.3</v>
      </c>
      <c r="H38" s="22">
        <f t="shared" si="7"/>
        <v>106</v>
      </c>
      <c r="I38" s="7">
        <v>18</v>
      </c>
      <c r="J38" s="7">
        <v>9</v>
      </c>
    </row>
    <row r="39" spans="1:10" s="6" customFormat="1" ht="15">
      <c r="A39" s="13">
        <v>3</v>
      </c>
      <c r="B39" s="17" t="s">
        <v>137</v>
      </c>
      <c r="C39" s="17">
        <v>1964</v>
      </c>
      <c r="D39" s="17" t="str">
        <f t="shared" si="6"/>
        <v>105+</v>
      </c>
      <c r="E39" s="16" t="s">
        <v>56</v>
      </c>
      <c r="F39" s="9" t="s">
        <v>90</v>
      </c>
      <c r="G39" s="19">
        <v>107.25</v>
      </c>
      <c r="H39" s="22">
        <f t="shared" si="7"/>
        <v>107</v>
      </c>
      <c r="I39" s="7">
        <v>15</v>
      </c>
      <c r="J39" s="7">
        <v>8</v>
      </c>
    </row>
    <row r="40" spans="1:10" s="6" customFormat="1" ht="15">
      <c r="A40" s="13">
        <v>4</v>
      </c>
      <c r="B40" s="8" t="s">
        <v>69</v>
      </c>
      <c r="C40" s="8">
        <v>1963</v>
      </c>
      <c r="D40" s="2" t="str">
        <f t="shared" si="6"/>
        <v>105+</v>
      </c>
      <c r="E40" s="8" t="s">
        <v>78</v>
      </c>
      <c r="F40" s="9" t="s">
        <v>90</v>
      </c>
      <c r="G40" s="19">
        <v>109.9</v>
      </c>
      <c r="H40" s="22">
        <f t="shared" si="7"/>
        <v>110</v>
      </c>
      <c r="I40" s="7">
        <v>14</v>
      </c>
      <c r="J40" s="7">
        <v>7</v>
      </c>
    </row>
    <row r="41" spans="1:10" s="6" customFormat="1" ht="15">
      <c r="A41" s="13">
        <v>5</v>
      </c>
      <c r="B41" s="8" t="s">
        <v>72</v>
      </c>
      <c r="C41" s="8">
        <v>1972</v>
      </c>
      <c r="D41" s="2" t="str">
        <f t="shared" si="6"/>
        <v>105+</v>
      </c>
      <c r="E41" s="8" t="s">
        <v>78</v>
      </c>
      <c r="F41" s="12" t="s">
        <v>90</v>
      </c>
      <c r="G41" s="19">
        <v>126.2</v>
      </c>
      <c r="H41" s="22">
        <f t="shared" si="7"/>
        <v>126</v>
      </c>
      <c r="I41" s="17">
        <v>13</v>
      </c>
      <c r="J41" s="7">
        <v>6</v>
      </c>
    </row>
    <row r="42" spans="1:10" ht="15">
      <c r="A42" s="13">
        <v>6</v>
      </c>
      <c r="B42" s="17" t="s">
        <v>135</v>
      </c>
      <c r="C42" s="17">
        <v>1973</v>
      </c>
      <c r="D42" s="17" t="str">
        <f t="shared" si="6"/>
        <v>105+</v>
      </c>
      <c r="E42" s="17" t="s">
        <v>136</v>
      </c>
      <c r="F42" s="9" t="s">
        <v>90</v>
      </c>
      <c r="G42" s="19">
        <v>105.25</v>
      </c>
      <c r="H42" s="22">
        <f t="shared" si="7"/>
        <v>105</v>
      </c>
      <c r="I42" s="7">
        <v>13</v>
      </c>
      <c r="J42" s="17">
        <v>5</v>
      </c>
    </row>
    <row r="43" spans="1:10" ht="15">
      <c r="A43" s="13">
        <v>7</v>
      </c>
      <c r="B43" s="2" t="s">
        <v>34</v>
      </c>
      <c r="C43" s="2">
        <v>1967</v>
      </c>
      <c r="D43" s="2" t="str">
        <f t="shared" si="6"/>
        <v>105+</v>
      </c>
      <c r="E43" s="17" t="s">
        <v>36</v>
      </c>
      <c r="F43" s="17" t="s">
        <v>90</v>
      </c>
      <c r="G43" s="19">
        <v>105.3</v>
      </c>
      <c r="H43" s="22">
        <f t="shared" si="7"/>
        <v>105</v>
      </c>
      <c r="I43" s="17">
        <v>11</v>
      </c>
      <c r="J43" s="17">
        <v>4</v>
      </c>
    </row>
    <row r="44" spans="1:10" ht="15">
      <c r="A44" s="13">
        <v>8</v>
      </c>
      <c r="B44" s="8" t="s">
        <v>116</v>
      </c>
      <c r="C44" s="8">
        <v>1972</v>
      </c>
      <c r="D44" s="2" t="str">
        <f t="shared" si="6"/>
        <v>105+</v>
      </c>
      <c r="E44" s="8" t="s">
        <v>33</v>
      </c>
      <c r="F44" s="17" t="s">
        <v>90</v>
      </c>
      <c r="G44" s="19">
        <v>111.45</v>
      </c>
      <c r="H44" s="22">
        <f t="shared" si="7"/>
        <v>111</v>
      </c>
      <c r="I44" s="17">
        <v>9</v>
      </c>
      <c r="J44" s="17">
        <v>3</v>
      </c>
    </row>
    <row r="45" spans="2:8" s="17" customFormat="1" ht="15">
      <c r="B45" s="3"/>
      <c r="C45" s="3"/>
      <c r="D45" s="3"/>
      <c r="G45" s="19"/>
      <c r="H45" s="22"/>
    </row>
    <row r="46" spans="1:10" s="17" customFormat="1" ht="15">
      <c r="A46" s="40" t="s">
        <v>148</v>
      </c>
      <c r="B46" s="40"/>
      <c r="C46" s="40"/>
      <c r="D46" s="40"/>
      <c r="E46" s="40"/>
      <c r="F46" s="40"/>
      <c r="G46" s="40"/>
      <c r="H46" s="40"/>
      <c r="I46" s="40"/>
      <c r="J46" s="40"/>
    </row>
    <row r="47" spans="1:10" s="17" customFormat="1" ht="15">
      <c r="A47" s="17">
        <v>1</v>
      </c>
      <c r="B47" s="8" t="s">
        <v>71</v>
      </c>
      <c r="C47" s="8">
        <v>1967</v>
      </c>
      <c r="D47" s="2" t="str">
        <f>IF(G47&gt;105,"105+",IF(G47&gt;83,"105","83"))</f>
        <v>105</v>
      </c>
      <c r="E47" s="8" t="s">
        <v>78</v>
      </c>
      <c r="F47" s="17" t="s">
        <v>90</v>
      </c>
      <c r="G47" s="19">
        <v>91.05</v>
      </c>
      <c r="H47" s="22">
        <f>ROUND(G47,0)</f>
        <v>91</v>
      </c>
      <c r="I47" s="7">
        <v>38</v>
      </c>
      <c r="J47" s="17">
        <v>12</v>
      </c>
    </row>
    <row r="48" spans="2:8" s="17" customFormat="1" ht="15">
      <c r="B48" s="3"/>
      <c r="C48" s="3"/>
      <c r="D48" s="3"/>
      <c r="G48" s="19"/>
      <c r="H48" s="22"/>
    </row>
    <row r="49" spans="1:10" ht="15">
      <c r="A49" s="39" t="s">
        <v>37</v>
      </c>
      <c r="B49" s="39"/>
      <c r="C49" s="39"/>
      <c r="D49" s="39"/>
      <c r="E49" s="39"/>
      <c r="F49" s="39"/>
      <c r="G49" s="39"/>
      <c r="H49" s="39"/>
      <c r="I49" s="39"/>
      <c r="J49" s="39"/>
    </row>
    <row r="50" spans="1:10" s="17" customFormat="1" ht="15">
      <c r="A50" s="40">
        <v>-66</v>
      </c>
      <c r="B50" s="40"/>
      <c r="C50" s="40"/>
      <c r="D50" s="40"/>
      <c r="E50" s="40"/>
      <c r="F50" s="40"/>
      <c r="G50" s="40"/>
      <c r="H50" s="40"/>
      <c r="I50" s="40"/>
      <c r="J50" s="40"/>
    </row>
    <row r="51" spans="1:10" ht="15">
      <c r="A51" s="13">
        <v>1</v>
      </c>
      <c r="B51" s="2" t="s">
        <v>32</v>
      </c>
      <c r="C51" s="2">
        <v>1996</v>
      </c>
      <c r="D51" s="2" t="str">
        <f>IF(G51&gt;83,"83+",IF(G51&gt;66,"83","66"))</f>
        <v>66</v>
      </c>
      <c r="E51" s="17" t="s">
        <v>33</v>
      </c>
      <c r="F51" s="9" t="s">
        <v>85</v>
      </c>
      <c r="G51" s="19">
        <v>63.8</v>
      </c>
      <c r="H51" s="22">
        <f>ROUND(G51,0)</f>
        <v>64</v>
      </c>
      <c r="I51" s="17">
        <v>20</v>
      </c>
      <c r="J51" s="17">
        <v>12</v>
      </c>
    </row>
    <row r="52" spans="1:10" ht="15">
      <c r="A52" s="13">
        <v>2</v>
      </c>
      <c r="B52" s="17" t="s">
        <v>1</v>
      </c>
      <c r="C52" s="17">
        <v>1996</v>
      </c>
      <c r="D52" s="2" t="str">
        <f>IF(G52&gt;83,"83+",IF(G52&gt;66,"83","66"))</f>
        <v>66</v>
      </c>
      <c r="E52" s="1" t="s">
        <v>6</v>
      </c>
      <c r="F52" s="9" t="s">
        <v>85</v>
      </c>
      <c r="G52" s="19">
        <v>63.45</v>
      </c>
      <c r="H52" s="22">
        <f>ROUND(G52,0)</f>
        <v>63</v>
      </c>
      <c r="I52" s="17">
        <v>15</v>
      </c>
      <c r="J52" s="17">
        <v>9</v>
      </c>
    </row>
    <row r="53" spans="1:10" ht="15">
      <c r="A53" s="13">
        <v>3</v>
      </c>
      <c r="B53" s="2" t="s">
        <v>10</v>
      </c>
      <c r="C53" s="2">
        <v>1996</v>
      </c>
      <c r="D53" s="2" t="str">
        <f>IF(G53&gt;83,"83+",IF(G53&gt;66,"83","66"))</f>
        <v>66</v>
      </c>
      <c r="E53" s="1" t="s">
        <v>16</v>
      </c>
      <c r="F53" s="9" t="s">
        <v>85</v>
      </c>
      <c r="G53" s="19">
        <v>58.2</v>
      </c>
      <c r="H53" s="22">
        <f>ROUND(G53,0)</f>
        <v>58</v>
      </c>
      <c r="I53" s="17">
        <v>12</v>
      </c>
      <c r="J53" s="17">
        <v>8</v>
      </c>
    </row>
    <row r="54" spans="1:10" ht="15">
      <c r="A54" s="13">
        <v>4</v>
      </c>
      <c r="B54" s="2" t="s">
        <v>125</v>
      </c>
      <c r="C54" s="2">
        <v>1999</v>
      </c>
      <c r="D54" s="2" t="str">
        <f>IF(G54&gt;83,"83+",IF(G54&gt;66,"83","66"))</f>
        <v>66</v>
      </c>
      <c r="E54" s="1" t="s">
        <v>33</v>
      </c>
      <c r="F54" s="9" t="s">
        <v>85</v>
      </c>
      <c r="G54" s="19">
        <v>64.3</v>
      </c>
      <c r="H54" s="22">
        <f>ROUND(G54,0)</f>
        <v>64</v>
      </c>
      <c r="I54" s="17">
        <v>9</v>
      </c>
      <c r="J54" s="17">
        <v>7</v>
      </c>
    </row>
    <row r="55" spans="1:10" s="17" customFormat="1" ht="15">
      <c r="A55" s="40">
        <v>-83</v>
      </c>
      <c r="B55" s="40"/>
      <c r="C55" s="40"/>
      <c r="D55" s="40"/>
      <c r="E55" s="40"/>
      <c r="F55" s="40"/>
      <c r="G55" s="40"/>
      <c r="H55" s="40"/>
      <c r="I55" s="40"/>
      <c r="J55" s="40"/>
    </row>
    <row r="56" spans="1:10" s="6" customFormat="1" ht="15">
      <c r="A56" s="13">
        <v>1</v>
      </c>
      <c r="B56" s="2" t="s">
        <v>38</v>
      </c>
      <c r="C56" s="2">
        <v>1995</v>
      </c>
      <c r="D56" s="2" t="str">
        <f aca="true" t="shared" si="8" ref="D56:D63">IF(G56&gt;83,"83+",IF(G56&gt;66,"83","66"))</f>
        <v>83</v>
      </c>
      <c r="E56" s="16" t="s">
        <v>41</v>
      </c>
      <c r="F56" s="9" t="s">
        <v>85</v>
      </c>
      <c r="G56" s="19">
        <v>74.8</v>
      </c>
      <c r="H56" s="22">
        <f aca="true" t="shared" si="9" ref="H56:H63">ROUND(G56,0)</f>
        <v>75</v>
      </c>
      <c r="I56" s="7">
        <v>19</v>
      </c>
      <c r="J56" s="7">
        <v>12</v>
      </c>
    </row>
    <row r="57" spans="1:10" s="6" customFormat="1" ht="15">
      <c r="A57" s="13">
        <v>2</v>
      </c>
      <c r="B57" s="17" t="s">
        <v>104</v>
      </c>
      <c r="C57" s="17">
        <v>1995</v>
      </c>
      <c r="D57" s="2" t="str">
        <f t="shared" si="8"/>
        <v>83</v>
      </c>
      <c r="E57" s="7" t="s">
        <v>5</v>
      </c>
      <c r="F57" s="12" t="s">
        <v>85</v>
      </c>
      <c r="G57" s="21">
        <v>82.05</v>
      </c>
      <c r="H57" s="22">
        <f t="shared" si="9"/>
        <v>82</v>
      </c>
      <c r="I57" s="17">
        <v>17</v>
      </c>
      <c r="J57" s="7">
        <v>9</v>
      </c>
    </row>
    <row r="58" spans="1:10" s="6" customFormat="1" ht="15">
      <c r="A58" s="13">
        <v>3</v>
      </c>
      <c r="B58" s="17" t="s">
        <v>103</v>
      </c>
      <c r="C58" s="17">
        <v>1995</v>
      </c>
      <c r="D58" s="2" t="str">
        <f t="shared" si="8"/>
        <v>83</v>
      </c>
      <c r="E58" s="7" t="s">
        <v>5</v>
      </c>
      <c r="F58" s="12" t="s">
        <v>85</v>
      </c>
      <c r="G58" s="21">
        <v>80.1</v>
      </c>
      <c r="H58" s="22">
        <f t="shared" si="9"/>
        <v>80</v>
      </c>
      <c r="I58" s="7">
        <v>17</v>
      </c>
      <c r="J58" s="7">
        <v>8</v>
      </c>
    </row>
    <row r="59" spans="1:10" s="6" customFormat="1" ht="15">
      <c r="A59" s="13">
        <v>4</v>
      </c>
      <c r="B59" s="5" t="s">
        <v>101</v>
      </c>
      <c r="C59" s="5">
        <v>1995</v>
      </c>
      <c r="D59" s="2" t="str">
        <f t="shared" si="8"/>
        <v>83</v>
      </c>
      <c r="E59" s="7" t="s">
        <v>102</v>
      </c>
      <c r="F59" s="12" t="s">
        <v>85</v>
      </c>
      <c r="G59" s="21">
        <v>71.1</v>
      </c>
      <c r="H59" s="22">
        <f t="shared" si="9"/>
        <v>71</v>
      </c>
      <c r="I59" s="7">
        <v>16</v>
      </c>
      <c r="J59" s="7">
        <v>7</v>
      </c>
    </row>
    <row r="60" spans="1:10" s="6" customFormat="1" ht="15">
      <c r="A60" s="13">
        <v>5</v>
      </c>
      <c r="B60" s="2" t="s">
        <v>11</v>
      </c>
      <c r="C60" s="2">
        <v>1996</v>
      </c>
      <c r="D60" s="2" t="str">
        <f t="shared" si="8"/>
        <v>83</v>
      </c>
      <c r="E60" s="12" t="s">
        <v>16</v>
      </c>
      <c r="F60" s="12" t="s">
        <v>85</v>
      </c>
      <c r="G60" s="19">
        <v>77.3</v>
      </c>
      <c r="H60" s="22">
        <f t="shared" si="9"/>
        <v>77</v>
      </c>
      <c r="I60" s="7">
        <v>14</v>
      </c>
      <c r="J60" s="7">
        <v>6</v>
      </c>
    </row>
    <row r="61" spans="1:10" s="6" customFormat="1" ht="15">
      <c r="A61" s="13">
        <v>6</v>
      </c>
      <c r="B61" s="12" t="s">
        <v>2</v>
      </c>
      <c r="C61" s="12">
        <v>1996</v>
      </c>
      <c r="D61" s="2" t="str">
        <f t="shared" si="8"/>
        <v>83</v>
      </c>
      <c r="E61" s="17" t="s">
        <v>6</v>
      </c>
      <c r="F61" s="12" t="s">
        <v>85</v>
      </c>
      <c r="G61" s="19">
        <v>80.05</v>
      </c>
      <c r="H61" s="22">
        <f t="shared" si="9"/>
        <v>80</v>
      </c>
      <c r="I61" s="17">
        <v>9</v>
      </c>
      <c r="J61" s="7">
        <v>5</v>
      </c>
    </row>
    <row r="62" spans="1:10" ht="15">
      <c r="A62" s="13">
        <v>7</v>
      </c>
      <c r="B62" s="16" t="s">
        <v>109</v>
      </c>
      <c r="C62" s="1">
        <v>1997</v>
      </c>
      <c r="D62" s="2" t="str">
        <f t="shared" si="8"/>
        <v>83</v>
      </c>
      <c r="E62" s="1" t="s">
        <v>33</v>
      </c>
      <c r="F62" s="9" t="s">
        <v>85</v>
      </c>
      <c r="G62" s="21">
        <v>71.45</v>
      </c>
      <c r="H62" s="22">
        <f t="shared" si="9"/>
        <v>71</v>
      </c>
      <c r="I62" s="7">
        <v>8</v>
      </c>
      <c r="J62" s="17">
        <v>4</v>
      </c>
    </row>
    <row r="63" spans="1:10" ht="15">
      <c r="A63" s="13">
        <v>8</v>
      </c>
      <c r="B63" s="16" t="s">
        <v>110</v>
      </c>
      <c r="C63" s="16">
        <v>1995</v>
      </c>
      <c r="D63" s="2" t="str">
        <f t="shared" si="8"/>
        <v>83</v>
      </c>
      <c r="E63" s="17" t="s">
        <v>33</v>
      </c>
      <c r="F63" s="9" t="s">
        <v>85</v>
      </c>
      <c r="G63" s="21">
        <v>67.45</v>
      </c>
      <c r="H63" s="22">
        <f t="shared" si="9"/>
        <v>67</v>
      </c>
      <c r="I63" s="7">
        <v>6</v>
      </c>
      <c r="J63" s="17">
        <v>3</v>
      </c>
    </row>
    <row r="64" spans="1:10" s="17" customFormat="1" ht="15">
      <c r="A64" s="40" t="s">
        <v>144</v>
      </c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5">
      <c r="A65" s="13">
        <v>1</v>
      </c>
      <c r="B65" s="2" t="s">
        <v>57</v>
      </c>
      <c r="C65" s="2">
        <v>1995</v>
      </c>
      <c r="D65" s="2" t="str">
        <f>IF(G65&gt;83,"83+",IF(G65&gt;66,"83","66"))</f>
        <v>83+</v>
      </c>
      <c r="E65" s="1" t="s">
        <v>58</v>
      </c>
      <c r="F65" s="9" t="s">
        <v>85</v>
      </c>
      <c r="G65" s="19">
        <v>107.5</v>
      </c>
      <c r="H65" s="22">
        <f>ROUND(G65,0)</f>
        <v>108</v>
      </c>
      <c r="I65" s="17">
        <v>15</v>
      </c>
      <c r="J65" s="17">
        <v>12</v>
      </c>
    </row>
    <row r="66" spans="1:10" ht="15">
      <c r="A66" s="13">
        <v>2</v>
      </c>
      <c r="B66" s="2" t="s">
        <v>31</v>
      </c>
      <c r="C66" s="2">
        <v>1996</v>
      </c>
      <c r="D66" s="2" t="str">
        <f>IF(G66&gt;83,"83+",IF(G66&gt;66,"83","66"))</f>
        <v>83+</v>
      </c>
      <c r="E66" s="1" t="s">
        <v>33</v>
      </c>
      <c r="F66" s="9" t="s">
        <v>85</v>
      </c>
      <c r="G66" s="19">
        <v>96.95</v>
      </c>
      <c r="H66" s="22">
        <f>ROUND(G66,0)</f>
        <v>97</v>
      </c>
      <c r="I66" s="17">
        <v>13</v>
      </c>
      <c r="J66" s="17">
        <v>9</v>
      </c>
    </row>
    <row r="67" spans="1:10" s="12" customFormat="1" ht="15">
      <c r="A67" s="13">
        <v>3</v>
      </c>
      <c r="B67" s="17" t="s">
        <v>106</v>
      </c>
      <c r="C67" s="17">
        <v>1995</v>
      </c>
      <c r="D67" s="2" t="str">
        <f>IF(G67&gt;83,"83+",IF(G67&gt;66,"83","66"))</f>
        <v>83+</v>
      </c>
      <c r="E67" s="12" t="s">
        <v>5</v>
      </c>
      <c r="F67" s="12" t="s">
        <v>85</v>
      </c>
      <c r="G67" s="19">
        <v>96.85</v>
      </c>
      <c r="H67" s="22">
        <f>ROUND(G67,0)</f>
        <v>97</v>
      </c>
      <c r="I67" s="17">
        <v>12</v>
      </c>
      <c r="J67" s="17">
        <v>8</v>
      </c>
    </row>
    <row r="68" spans="1:10" s="12" customFormat="1" ht="15">
      <c r="A68" s="13">
        <v>4</v>
      </c>
      <c r="B68" s="17" t="s">
        <v>138</v>
      </c>
      <c r="C68" s="17">
        <v>1995</v>
      </c>
      <c r="D68" s="2" t="str">
        <f>IF(G68&gt;83,"83+",IF(G68&gt;66,"83","66"))</f>
        <v>83+</v>
      </c>
      <c r="E68" s="17" t="s">
        <v>5</v>
      </c>
      <c r="F68" s="12" t="s">
        <v>85</v>
      </c>
      <c r="G68" s="19">
        <v>96.25</v>
      </c>
      <c r="H68" s="22">
        <f>ROUND(G68,0)</f>
        <v>96</v>
      </c>
      <c r="I68" s="17">
        <v>9</v>
      </c>
      <c r="J68" s="17">
        <v>7</v>
      </c>
    </row>
    <row r="69" spans="2:8" s="17" customFormat="1" ht="15">
      <c r="B69" s="3"/>
      <c r="C69" s="3"/>
      <c r="D69" s="3"/>
      <c r="G69" s="19"/>
      <c r="H69" s="22"/>
    </row>
    <row r="70" spans="1:10" s="17" customFormat="1" ht="15">
      <c r="A70" s="40" t="s">
        <v>148</v>
      </c>
      <c r="B70" s="40"/>
      <c r="C70" s="40"/>
      <c r="D70" s="40"/>
      <c r="E70" s="40"/>
      <c r="F70" s="40"/>
      <c r="G70" s="40"/>
      <c r="H70" s="40"/>
      <c r="I70" s="40"/>
      <c r="J70" s="40"/>
    </row>
    <row r="71" spans="1:10" s="17" customFormat="1" ht="15">
      <c r="A71" s="17">
        <v>1</v>
      </c>
      <c r="B71" s="2" t="s">
        <v>32</v>
      </c>
      <c r="C71" s="2">
        <v>1996</v>
      </c>
      <c r="D71" s="2" t="str">
        <f>IF(G71&gt;83,"83+",IF(G71&gt;66,"83","66"))</f>
        <v>66</v>
      </c>
      <c r="E71" s="17" t="s">
        <v>33</v>
      </c>
      <c r="F71" s="17" t="s">
        <v>85</v>
      </c>
      <c r="G71" s="19">
        <v>63.8</v>
      </c>
      <c r="H71" s="22">
        <f>ROUND(G71,0)</f>
        <v>64</v>
      </c>
      <c r="I71" s="17">
        <v>20</v>
      </c>
      <c r="J71" s="17">
        <v>12</v>
      </c>
    </row>
    <row r="72" spans="2:8" s="17" customFormat="1" ht="15">
      <c r="B72" s="3"/>
      <c r="C72" s="3"/>
      <c r="D72" s="3"/>
      <c r="G72" s="19"/>
      <c r="H72" s="22"/>
    </row>
    <row r="73" spans="1:10" ht="15">
      <c r="A73" s="39" t="s">
        <v>68</v>
      </c>
      <c r="B73" s="39"/>
      <c r="C73" s="39"/>
      <c r="D73" s="39"/>
      <c r="E73" s="39"/>
      <c r="F73" s="39"/>
      <c r="G73" s="39"/>
      <c r="H73" s="39"/>
      <c r="I73" s="39"/>
      <c r="J73" s="39"/>
    </row>
    <row r="74" spans="1:10" s="17" customFormat="1" ht="15">
      <c r="A74" s="40">
        <v>-74</v>
      </c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15">
      <c r="A75" s="13">
        <v>1</v>
      </c>
      <c r="B75" s="2" t="s">
        <v>12</v>
      </c>
      <c r="C75" s="2">
        <v>1993</v>
      </c>
      <c r="D75" s="2" t="str">
        <f>IF(G75&gt;93,"93+",IF(G75&gt;74,"93","74"))</f>
        <v>74</v>
      </c>
      <c r="E75" s="17" t="s">
        <v>16</v>
      </c>
      <c r="F75" s="9" t="s">
        <v>88</v>
      </c>
      <c r="G75" s="19">
        <v>65.45</v>
      </c>
      <c r="H75" s="22">
        <f>ROUND(G75,0)</f>
        <v>65</v>
      </c>
      <c r="I75" s="17">
        <v>27</v>
      </c>
      <c r="J75" s="17">
        <v>12</v>
      </c>
    </row>
    <row r="76" spans="1:10" ht="15">
      <c r="A76" s="13">
        <v>2</v>
      </c>
      <c r="B76" s="2" t="s">
        <v>45</v>
      </c>
      <c r="C76" s="2">
        <v>1993</v>
      </c>
      <c r="D76" s="2" t="str">
        <f>IF(G76&gt;93,"93+",IF(G76&gt;74,"93","74"))</f>
        <v>74</v>
      </c>
      <c r="E76" s="17" t="s">
        <v>52</v>
      </c>
      <c r="F76" s="17" t="s">
        <v>88</v>
      </c>
      <c r="G76" s="19">
        <v>70.9</v>
      </c>
      <c r="H76" s="22">
        <f>ROUND(G76,0)</f>
        <v>71</v>
      </c>
      <c r="I76" s="7">
        <v>25</v>
      </c>
      <c r="J76" s="17">
        <v>9</v>
      </c>
    </row>
    <row r="77" spans="1:10" s="6" customFormat="1" ht="15">
      <c r="A77" s="13">
        <v>3</v>
      </c>
      <c r="B77" s="8" t="s">
        <v>73</v>
      </c>
      <c r="C77" s="8">
        <v>1991</v>
      </c>
      <c r="D77" s="2" t="str">
        <f>IF(G77&gt;93,"93+",IF(G77&gt;74,"93","74"))</f>
        <v>74</v>
      </c>
      <c r="E77" s="8" t="s">
        <v>78</v>
      </c>
      <c r="F77" s="17" t="s">
        <v>88</v>
      </c>
      <c r="G77" s="19">
        <v>55.9</v>
      </c>
      <c r="H77" s="22">
        <f>ROUND(G77,0)</f>
        <v>56</v>
      </c>
      <c r="I77" s="17">
        <v>24</v>
      </c>
      <c r="J77" s="7">
        <v>8</v>
      </c>
    </row>
    <row r="78" spans="1:10" s="6" customFormat="1" ht="15">
      <c r="A78" s="13">
        <v>4</v>
      </c>
      <c r="B78" s="2" t="s">
        <v>13</v>
      </c>
      <c r="C78" s="2">
        <v>1994</v>
      </c>
      <c r="D78" s="2" t="str">
        <f>IF(G78&gt;93,"93+",IF(G78&gt;74,"93","74"))</f>
        <v>74</v>
      </c>
      <c r="E78" s="17" t="s">
        <v>16</v>
      </c>
      <c r="F78" s="9" t="s">
        <v>88</v>
      </c>
      <c r="G78" s="19">
        <v>64.8</v>
      </c>
      <c r="H78" s="22">
        <f>ROUND(G78,0)</f>
        <v>65</v>
      </c>
      <c r="I78" s="7">
        <v>22</v>
      </c>
      <c r="J78" s="7">
        <v>7</v>
      </c>
    </row>
    <row r="79" spans="1:10" s="6" customFormat="1" ht="15">
      <c r="A79" s="13">
        <v>5</v>
      </c>
      <c r="B79" s="8" t="s">
        <v>111</v>
      </c>
      <c r="C79" s="8">
        <v>1994</v>
      </c>
      <c r="D79" s="2" t="str">
        <f>IF(G79&gt;93,"93+",IF(G79&gt;74,"93","74"))</f>
        <v>74</v>
      </c>
      <c r="E79" s="16" t="s">
        <v>33</v>
      </c>
      <c r="F79" s="17" t="s">
        <v>88</v>
      </c>
      <c r="G79" s="19">
        <v>68.9</v>
      </c>
      <c r="H79" s="22">
        <f>ROUND(G79,0)</f>
        <v>69</v>
      </c>
      <c r="I79" s="7">
        <v>21</v>
      </c>
      <c r="J79" s="7">
        <v>6</v>
      </c>
    </row>
    <row r="80" spans="1:10" s="17" customFormat="1" ht="15">
      <c r="A80" s="40">
        <v>-93</v>
      </c>
      <c r="B80" s="40"/>
      <c r="C80" s="40"/>
      <c r="D80" s="40"/>
      <c r="E80" s="40"/>
      <c r="F80" s="40"/>
      <c r="G80" s="40"/>
      <c r="H80" s="40"/>
      <c r="I80" s="40"/>
      <c r="J80" s="40"/>
    </row>
    <row r="81" spans="1:10" s="6" customFormat="1" ht="15">
      <c r="A81" s="13">
        <v>1</v>
      </c>
      <c r="B81" s="3" t="s">
        <v>22</v>
      </c>
      <c r="C81" s="3">
        <v>1990</v>
      </c>
      <c r="D81" s="2" t="str">
        <f aca="true" t="shared" si="10" ref="D81:D89">IF(G81&gt;93,"93+",IF(G81&gt;74,"93","74"))</f>
        <v>93</v>
      </c>
      <c r="E81" s="17" t="s">
        <v>23</v>
      </c>
      <c r="F81" s="17" t="s">
        <v>88</v>
      </c>
      <c r="G81" s="19">
        <v>85.7</v>
      </c>
      <c r="H81" s="22">
        <f aca="true" t="shared" si="11" ref="H81:H89">ROUND(G81,0)</f>
        <v>86</v>
      </c>
      <c r="I81" s="17">
        <v>24</v>
      </c>
      <c r="J81" s="7">
        <v>12</v>
      </c>
    </row>
    <row r="82" spans="1:10" s="6" customFormat="1" ht="15">
      <c r="A82" s="13">
        <v>2</v>
      </c>
      <c r="B82" s="8" t="s">
        <v>95</v>
      </c>
      <c r="C82" s="8">
        <v>1991</v>
      </c>
      <c r="D82" s="2" t="str">
        <f t="shared" si="10"/>
        <v>93</v>
      </c>
      <c r="E82" s="8" t="s">
        <v>96</v>
      </c>
      <c r="F82" s="8" t="s">
        <v>88</v>
      </c>
      <c r="G82" s="19">
        <v>88.85</v>
      </c>
      <c r="H82" s="22">
        <f t="shared" si="11"/>
        <v>89</v>
      </c>
      <c r="I82" s="7">
        <v>23</v>
      </c>
      <c r="J82" s="7">
        <v>9</v>
      </c>
    </row>
    <row r="83" spans="1:10" s="6" customFormat="1" ht="15">
      <c r="A83" s="17">
        <v>3</v>
      </c>
      <c r="B83" s="2" t="s">
        <v>49</v>
      </c>
      <c r="C83" s="2">
        <v>1991</v>
      </c>
      <c r="D83" s="2" t="str">
        <f t="shared" si="10"/>
        <v>93</v>
      </c>
      <c r="E83" s="16" t="s">
        <v>52</v>
      </c>
      <c r="F83" s="17" t="s">
        <v>88</v>
      </c>
      <c r="G83" s="19">
        <v>87</v>
      </c>
      <c r="H83" s="22">
        <f t="shared" si="11"/>
        <v>87</v>
      </c>
      <c r="I83" s="7">
        <v>21</v>
      </c>
      <c r="J83" s="7">
        <v>8</v>
      </c>
    </row>
    <row r="84" spans="1:10" s="6" customFormat="1" ht="15">
      <c r="A84" s="17">
        <v>4</v>
      </c>
      <c r="B84" s="2" t="s">
        <v>30</v>
      </c>
      <c r="C84" s="2">
        <v>1990</v>
      </c>
      <c r="D84" s="2" t="str">
        <f t="shared" si="10"/>
        <v>93</v>
      </c>
      <c r="E84" s="16" t="s">
        <v>33</v>
      </c>
      <c r="F84" s="17" t="s">
        <v>88</v>
      </c>
      <c r="G84" s="19">
        <v>91.65</v>
      </c>
      <c r="H84" s="22">
        <f t="shared" si="11"/>
        <v>92</v>
      </c>
      <c r="I84" s="7">
        <v>20</v>
      </c>
      <c r="J84" s="7">
        <v>7</v>
      </c>
    </row>
    <row r="85" spans="1:10" s="6" customFormat="1" ht="15">
      <c r="A85" s="17">
        <v>5</v>
      </c>
      <c r="B85" s="8" t="s">
        <v>100</v>
      </c>
      <c r="C85" s="8">
        <v>1991</v>
      </c>
      <c r="D85" s="2" t="str">
        <f t="shared" si="10"/>
        <v>93</v>
      </c>
      <c r="E85" s="17" t="s">
        <v>43</v>
      </c>
      <c r="F85" s="8" t="s">
        <v>88</v>
      </c>
      <c r="G85" s="19">
        <v>80.95</v>
      </c>
      <c r="H85" s="22">
        <f t="shared" si="11"/>
        <v>81</v>
      </c>
      <c r="I85" s="7">
        <v>20</v>
      </c>
      <c r="J85" s="7">
        <v>6</v>
      </c>
    </row>
    <row r="86" spans="1:10" ht="15">
      <c r="A86" s="17">
        <v>6</v>
      </c>
      <c r="B86" s="8" t="s">
        <v>93</v>
      </c>
      <c r="C86" s="8">
        <v>1990</v>
      </c>
      <c r="D86" s="2" t="str">
        <f t="shared" si="10"/>
        <v>93</v>
      </c>
      <c r="E86" s="8" t="s">
        <v>96</v>
      </c>
      <c r="F86" s="8" t="s">
        <v>88</v>
      </c>
      <c r="G86" s="19">
        <v>84.85</v>
      </c>
      <c r="H86" s="22">
        <f t="shared" si="11"/>
        <v>85</v>
      </c>
      <c r="I86" s="7">
        <v>18</v>
      </c>
      <c r="J86" s="17">
        <v>5</v>
      </c>
    </row>
    <row r="87" spans="1:10" s="6" customFormat="1" ht="15">
      <c r="A87" s="17">
        <v>7</v>
      </c>
      <c r="B87" s="8" t="s">
        <v>120</v>
      </c>
      <c r="C87" s="8">
        <v>1992</v>
      </c>
      <c r="D87" s="2" t="str">
        <f t="shared" si="10"/>
        <v>93</v>
      </c>
      <c r="E87" s="17" t="s">
        <v>92</v>
      </c>
      <c r="F87" s="8" t="s">
        <v>88</v>
      </c>
      <c r="G87" s="19">
        <v>82.7</v>
      </c>
      <c r="H87" s="22">
        <f t="shared" si="11"/>
        <v>83</v>
      </c>
      <c r="I87" s="7">
        <v>16</v>
      </c>
      <c r="J87" s="7">
        <v>4</v>
      </c>
    </row>
    <row r="88" spans="1:10" s="6" customFormat="1" ht="15">
      <c r="A88" s="17">
        <v>8</v>
      </c>
      <c r="B88" s="2" t="s">
        <v>47</v>
      </c>
      <c r="C88" s="2">
        <v>1992</v>
      </c>
      <c r="D88" s="2" t="str">
        <f t="shared" si="10"/>
        <v>93</v>
      </c>
      <c r="E88" s="17" t="s">
        <v>52</v>
      </c>
      <c r="F88" s="17" t="s">
        <v>88</v>
      </c>
      <c r="G88" s="19">
        <v>75.35</v>
      </c>
      <c r="H88" s="22">
        <f t="shared" si="11"/>
        <v>75</v>
      </c>
      <c r="I88" s="7">
        <v>16</v>
      </c>
      <c r="J88" s="7">
        <v>3</v>
      </c>
    </row>
    <row r="89" spans="1:10" s="6" customFormat="1" ht="15">
      <c r="A89" s="17">
        <v>9</v>
      </c>
      <c r="B89" s="8" t="s">
        <v>112</v>
      </c>
      <c r="C89" s="8">
        <v>1994</v>
      </c>
      <c r="D89" s="2" t="str">
        <f t="shared" si="10"/>
        <v>93</v>
      </c>
      <c r="E89" s="14" t="s">
        <v>33</v>
      </c>
      <c r="F89" s="8" t="s">
        <v>88</v>
      </c>
      <c r="G89" s="19">
        <v>80.1</v>
      </c>
      <c r="H89" s="22">
        <f t="shared" si="11"/>
        <v>80</v>
      </c>
      <c r="I89" s="7">
        <v>9</v>
      </c>
      <c r="J89" s="7">
        <v>2</v>
      </c>
    </row>
    <row r="90" spans="1:10" s="17" customFormat="1" ht="15">
      <c r="A90" s="40" t="s">
        <v>145</v>
      </c>
      <c r="B90" s="40"/>
      <c r="C90" s="40"/>
      <c r="D90" s="40"/>
      <c r="E90" s="40"/>
      <c r="F90" s="40"/>
      <c r="G90" s="40"/>
      <c r="H90" s="40"/>
      <c r="I90" s="40"/>
      <c r="J90" s="40"/>
    </row>
    <row r="91" spans="1:10" ht="15">
      <c r="A91" s="13">
        <v>1</v>
      </c>
      <c r="B91" s="2" t="s">
        <v>83</v>
      </c>
      <c r="C91" s="2">
        <v>1991</v>
      </c>
      <c r="D91" s="2" t="str">
        <f aca="true" t="shared" si="12" ref="D91:D96">IF(G91&gt;93,"93+",IF(G91&gt;74,"93","74"))</f>
        <v>93+</v>
      </c>
      <c r="E91" s="1" t="s">
        <v>84</v>
      </c>
      <c r="F91" s="9" t="s">
        <v>88</v>
      </c>
      <c r="G91" s="19">
        <v>94</v>
      </c>
      <c r="H91" s="22">
        <f aca="true" t="shared" si="13" ref="H91:H96">ROUND(G91,0)</f>
        <v>94</v>
      </c>
      <c r="I91" s="17">
        <v>26</v>
      </c>
      <c r="J91" s="17">
        <v>12</v>
      </c>
    </row>
    <row r="92" spans="1:10" ht="15">
      <c r="A92" s="13">
        <v>2</v>
      </c>
      <c r="B92" s="2" t="s">
        <v>14</v>
      </c>
      <c r="C92" s="2">
        <v>1993</v>
      </c>
      <c r="D92" s="2" t="str">
        <f t="shared" si="12"/>
        <v>93+</v>
      </c>
      <c r="E92" s="17" t="s">
        <v>16</v>
      </c>
      <c r="F92" s="9" t="s">
        <v>88</v>
      </c>
      <c r="G92" s="19">
        <v>106.7</v>
      </c>
      <c r="H92" s="22">
        <f t="shared" si="13"/>
        <v>107</v>
      </c>
      <c r="I92" s="17">
        <v>20</v>
      </c>
      <c r="J92" s="17">
        <v>9</v>
      </c>
    </row>
    <row r="93" spans="1:10" ht="15">
      <c r="A93" s="13">
        <v>3</v>
      </c>
      <c r="B93" s="2" t="s">
        <v>29</v>
      </c>
      <c r="C93" s="2">
        <v>1990</v>
      </c>
      <c r="D93" s="2" t="str">
        <f t="shared" si="12"/>
        <v>93+</v>
      </c>
      <c r="E93" s="1" t="s">
        <v>33</v>
      </c>
      <c r="F93" s="9" t="s">
        <v>88</v>
      </c>
      <c r="G93" s="19">
        <v>103.8</v>
      </c>
      <c r="H93" s="22">
        <f t="shared" si="13"/>
        <v>104</v>
      </c>
      <c r="I93" s="17">
        <v>20</v>
      </c>
      <c r="J93" s="17">
        <v>8</v>
      </c>
    </row>
    <row r="94" spans="1:10" s="9" customFormat="1" ht="15">
      <c r="A94" s="13">
        <v>4</v>
      </c>
      <c r="B94" s="2" t="s">
        <v>128</v>
      </c>
      <c r="C94" s="2">
        <v>1990</v>
      </c>
      <c r="D94" s="2" t="str">
        <f t="shared" si="12"/>
        <v>93+</v>
      </c>
      <c r="E94" s="17" t="s">
        <v>6</v>
      </c>
      <c r="F94" s="17" t="s">
        <v>88</v>
      </c>
      <c r="G94" s="19">
        <v>93.85</v>
      </c>
      <c r="H94" s="22">
        <f t="shared" si="13"/>
        <v>94</v>
      </c>
      <c r="I94" s="17">
        <v>20</v>
      </c>
      <c r="J94" s="17">
        <v>7</v>
      </c>
    </row>
    <row r="95" spans="1:10" s="12" customFormat="1" ht="15">
      <c r="A95" s="13">
        <v>5</v>
      </c>
      <c r="B95" s="8" t="s">
        <v>94</v>
      </c>
      <c r="C95" s="8">
        <v>1992</v>
      </c>
      <c r="D95" s="2" t="str">
        <f t="shared" si="12"/>
        <v>93+</v>
      </c>
      <c r="E95" s="8" t="s">
        <v>96</v>
      </c>
      <c r="F95" s="8" t="s">
        <v>88</v>
      </c>
      <c r="G95" s="19">
        <v>98.4</v>
      </c>
      <c r="H95" s="22">
        <f t="shared" si="13"/>
        <v>98</v>
      </c>
      <c r="I95" s="17">
        <v>18</v>
      </c>
      <c r="J95" s="17">
        <v>6</v>
      </c>
    </row>
    <row r="96" spans="1:10" s="14" customFormat="1" ht="15">
      <c r="A96" s="14">
        <v>6</v>
      </c>
      <c r="B96" s="8" t="s">
        <v>91</v>
      </c>
      <c r="C96" s="8">
        <v>1992</v>
      </c>
      <c r="D96" s="2" t="str">
        <f t="shared" si="12"/>
        <v>93+</v>
      </c>
      <c r="E96" s="8" t="s">
        <v>92</v>
      </c>
      <c r="F96" s="14" t="s">
        <v>88</v>
      </c>
      <c r="G96" s="19">
        <v>94.4</v>
      </c>
      <c r="H96" s="22">
        <f t="shared" si="13"/>
        <v>94</v>
      </c>
      <c r="I96" s="17">
        <v>16</v>
      </c>
      <c r="J96" s="17">
        <v>5</v>
      </c>
    </row>
    <row r="97" spans="2:8" s="17" customFormat="1" ht="15">
      <c r="B97" s="3"/>
      <c r="C97" s="3"/>
      <c r="D97" s="3"/>
      <c r="G97" s="19"/>
      <c r="H97" s="22"/>
    </row>
    <row r="98" spans="1:10" s="17" customFormat="1" ht="15">
      <c r="A98" s="40" t="s">
        <v>148</v>
      </c>
      <c r="B98" s="40"/>
      <c r="C98" s="40"/>
      <c r="D98" s="40"/>
      <c r="E98" s="40"/>
      <c r="F98" s="40"/>
      <c r="G98" s="40"/>
      <c r="H98" s="40"/>
      <c r="I98" s="40"/>
      <c r="J98" s="40"/>
    </row>
    <row r="99" spans="1:10" s="17" customFormat="1" ht="15">
      <c r="A99" s="17">
        <v>1</v>
      </c>
      <c r="B99" s="2" t="s">
        <v>12</v>
      </c>
      <c r="C99" s="2">
        <v>1993</v>
      </c>
      <c r="D99" s="2" t="str">
        <f>IF(G99&gt;93,"93+",IF(G99&gt;74,"93","74"))</f>
        <v>74</v>
      </c>
      <c r="E99" s="17" t="s">
        <v>16</v>
      </c>
      <c r="F99" s="17" t="s">
        <v>88</v>
      </c>
      <c r="G99" s="19">
        <v>65.45</v>
      </c>
      <c r="H99" s="22">
        <f>ROUND(G99,0)</f>
        <v>65</v>
      </c>
      <c r="I99" s="17">
        <v>27</v>
      </c>
      <c r="J99" s="17">
        <v>12</v>
      </c>
    </row>
    <row r="100" spans="2:8" s="17" customFormat="1" ht="15">
      <c r="B100" s="3"/>
      <c r="C100" s="3"/>
      <c r="D100" s="3"/>
      <c r="G100" s="19"/>
      <c r="H100" s="22"/>
    </row>
    <row r="101" spans="1:10" ht="15">
      <c r="A101" s="39" t="s">
        <v>67</v>
      </c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s="17" customFormat="1" ht="15">
      <c r="A102" s="40">
        <v>-83</v>
      </c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s="6" customFormat="1" ht="15">
      <c r="A103" s="13">
        <v>1</v>
      </c>
      <c r="B103" s="8" t="s">
        <v>79</v>
      </c>
      <c r="C103" s="8">
        <v>1987</v>
      </c>
      <c r="D103" s="2" t="str">
        <f aca="true" t="shared" si="14" ref="D103:D114">IF(G103&gt;105,"105+",IF(G103&gt;83,"105","83"))</f>
        <v>83</v>
      </c>
      <c r="E103" s="8" t="s">
        <v>6</v>
      </c>
      <c r="F103" s="9" t="s">
        <v>86</v>
      </c>
      <c r="G103" s="19">
        <v>71.85</v>
      </c>
      <c r="H103" s="22">
        <f aca="true" t="shared" si="15" ref="H103:H114">ROUND(G103,0)</f>
        <v>72</v>
      </c>
      <c r="I103" s="7">
        <v>43</v>
      </c>
      <c r="J103" s="7">
        <v>12</v>
      </c>
    </row>
    <row r="104" spans="1:10" s="6" customFormat="1" ht="15">
      <c r="A104" s="13">
        <v>2</v>
      </c>
      <c r="B104" s="8" t="s">
        <v>97</v>
      </c>
      <c r="C104" s="8">
        <v>1987</v>
      </c>
      <c r="D104" s="2" t="str">
        <f t="shared" si="14"/>
        <v>83</v>
      </c>
      <c r="E104" s="8" t="s">
        <v>96</v>
      </c>
      <c r="F104" s="8" t="s">
        <v>86</v>
      </c>
      <c r="G104" s="19">
        <v>74.75</v>
      </c>
      <c r="H104" s="22">
        <f t="shared" si="15"/>
        <v>75</v>
      </c>
      <c r="I104" s="7">
        <v>40</v>
      </c>
      <c r="J104" s="7">
        <v>9</v>
      </c>
    </row>
    <row r="105" spans="1:10" s="6" customFormat="1" ht="15">
      <c r="A105" s="17">
        <v>3</v>
      </c>
      <c r="B105" s="17" t="s">
        <v>3</v>
      </c>
      <c r="C105" s="17">
        <v>1985</v>
      </c>
      <c r="D105" s="2" t="str">
        <f t="shared" si="14"/>
        <v>83</v>
      </c>
      <c r="E105" s="17" t="s">
        <v>5</v>
      </c>
      <c r="F105" s="11" t="s">
        <v>86</v>
      </c>
      <c r="G105" s="19">
        <v>70.65</v>
      </c>
      <c r="H105" s="22">
        <f t="shared" si="15"/>
        <v>71</v>
      </c>
      <c r="I105" s="7">
        <v>36</v>
      </c>
      <c r="J105" s="7">
        <v>8</v>
      </c>
    </row>
    <row r="106" spans="1:10" s="6" customFormat="1" ht="15">
      <c r="A106" s="17">
        <v>4</v>
      </c>
      <c r="B106" s="17" t="s">
        <v>121</v>
      </c>
      <c r="C106" s="17">
        <v>1988</v>
      </c>
      <c r="D106" s="2" t="str">
        <f t="shared" si="14"/>
        <v>83</v>
      </c>
      <c r="E106" s="17" t="s">
        <v>92</v>
      </c>
      <c r="F106" s="16" t="s">
        <v>86</v>
      </c>
      <c r="G106" s="19">
        <v>82.2</v>
      </c>
      <c r="H106" s="22">
        <f t="shared" si="15"/>
        <v>82</v>
      </c>
      <c r="I106" s="17">
        <v>29</v>
      </c>
      <c r="J106" s="7">
        <v>7</v>
      </c>
    </row>
    <row r="107" spans="1:10" s="6" customFormat="1" ht="15">
      <c r="A107" s="17">
        <v>5</v>
      </c>
      <c r="B107" s="8" t="s">
        <v>113</v>
      </c>
      <c r="C107" s="8">
        <v>1974</v>
      </c>
      <c r="D107" s="2" t="str">
        <f t="shared" si="14"/>
        <v>83</v>
      </c>
      <c r="E107" s="17" t="s">
        <v>33</v>
      </c>
      <c r="F107" s="8" t="s">
        <v>86</v>
      </c>
      <c r="G107" s="19">
        <v>80.05</v>
      </c>
      <c r="H107" s="22">
        <f t="shared" si="15"/>
        <v>80</v>
      </c>
      <c r="I107" s="17">
        <v>27</v>
      </c>
      <c r="J107" s="7">
        <v>6</v>
      </c>
    </row>
    <row r="108" spans="1:10" s="6" customFormat="1" ht="15">
      <c r="A108" s="17">
        <v>6</v>
      </c>
      <c r="B108" s="3" t="s">
        <v>19</v>
      </c>
      <c r="C108" s="3">
        <v>1974</v>
      </c>
      <c r="D108" s="2" t="str">
        <f t="shared" si="14"/>
        <v>83</v>
      </c>
      <c r="E108" s="17" t="s">
        <v>21</v>
      </c>
      <c r="F108" s="17" t="s">
        <v>86</v>
      </c>
      <c r="G108" s="19">
        <v>74.85</v>
      </c>
      <c r="H108" s="22">
        <f t="shared" si="15"/>
        <v>75</v>
      </c>
      <c r="I108" s="7">
        <v>27</v>
      </c>
      <c r="J108" s="7">
        <v>5</v>
      </c>
    </row>
    <row r="109" spans="1:10" ht="15">
      <c r="A109" s="17">
        <v>7</v>
      </c>
      <c r="B109" s="2" t="s">
        <v>40</v>
      </c>
      <c r="C109" s="2">
        <v>1982</v>
      </c>
      <c r="D109" s="2" t="str">
        <f t="shared" si="14"/>
        <v>83</v>
      </c>
      <c r="E109" s="17" t="s">
        <v>41</v>
      </c>
      <c r="F109" s="17" t="s">
        <v>86</v>
      </c>
      <c r="G109" s="19">
        <v>81.5</v>
      </c>
      <c r="H109" s="22">
        <f t="shared" si="15"/>
        <v>82</v>
      </c>
      <c r="I109" s="17">
        <v>26</v>
      </c>
      <c r="J109" s="7">
        <v>4</v>
      </c>
    </row>
    <row r="110" spans="1:10" ht="15">
      <c r="A110" s="17">
        <v>8</v>
      </c>
      <c r="B110" s="8" t="s">
        <v>75</v>
      </c>
      <c r="C110" s="8">
        <v>1984</v>
      </c>
      <c r="D110" s="2" t="str">
        <f t="shared" si="14"/>
        <v>83</v>
      </c>
      <c r="E110" s="8" t="s">
        <v>78</v>
      </c>
      <c r="F110" s="17" t="s">
        <v>86</v>
      </c>
      <c r="G110" s="19">
        <v>80.8</v>
      </c>
      <c r="H110" s="22">
        <f t="shared" si="15"/>
        <v>81</v>
      </c>
      <c r="I110" s="17">
        <v>24</v>
      </c>
      <c r="J110" s="7">
        <v>3</v>
      </c>
    </row>
    <row r="111" spans="1:10" ht="15">
      <c r="A111" s="17">
        <v>9</v>
      </c>
      <c r="B111" s="2" t="s">
        <v>15</v>
      </c>
      <c r="C111" s="2">
        <v>1989</v>
      </c>
      <c r="D111" s="2" t="str">
        <f t="shared" si="14"/>
        <v>83</v>
      </c>
      <c r="E111" s="17" t="s">
        <v>16</v>
      </c>
      <c r="F111" s="17" t="s">
        <v>86</v>
      </c>
      <c r="G111" s="19">
        <v>73</v>
      </c>
      <c r="H111" s="22">
        <f t="shared" si="15"/>
        <v>73</v>
      </c>
      <c r="I111" s="7">
        <v>23</v>
      </c>
      <c r="J111" s="7">
        <v>2</v>
      </c>
    </row>
    <row r="112" spans="1:10" ht="15">
      <c r="A112" s="17">
        <v>10</v>
      </c>
      <c r="B112" s="3" t="s">
        <v>42</v>
      </c>
      <c r="C112" s="17">
        <v>1984</v>
      </c>
      <c r="D112" s="2" t="str">
        <f t="shared" si="14"/>
        <v>83</v>
      </c>
      <c r="E112" s="17" t="s">
        <v>43</v>
      </c>
      <c r="F112" s="9" t="s">
        <v>86</v>
      </c>
      <c r="G112" s="19">
        <v>62.8</v>
      </c>
      <c r="H112" s="22">
        <f t="shared" si="15"/>
        <v>63</v>
      </c>
      <c r="I112" s="7">
        <v>21</v>
      </c>
      <c r="J112" s="7">
        <v>1</v>
      </c>
    </row>
    <row r="113" spans="1:10" ht="15">
      <c r="A113" s="17">
        <v>11</v>
      </c>
      <c r="B113" s="8" t="s">
        <v>114</v>
      </c>
      <c r="C113" s="8">
        <v>1985</v>
      </c>
      <c r="D113" s="2" t="str">
        <f t="shared" si="14"/>
        <v>83</v>
      </c>
      <c r="E113" s="1" t="s">
        <v>33</v>
      </c>
      <c r="F113" s="8" t="s">
        <v>86</v>
      </c>
      <c r="G113" s="19">
        <v>76.4</v>
      </c>
      <c r="H113" s="22">
        <f t="shared" si="15"/>
        <v>76</v>
      </c>
      <c r="I113" s="17">
        <v>20</v>
      </c>
      <c r="J113" s="17">
        <v>1</v>
      </c>
    </row>
    <row r="114" spans="1:10" ht="15">
      <c r="A114" s="17">
        <v>12</v>
      </c>
      <c r="B114" s="16" t="s">
        <v>115</v>
      </c>
      <c r="C114" s="1">
        <v>1986</v>
      </c>
      <c r="D114" s="2" t="str">
        <f t="shared" si="14"/>
        <v>83</v>
      </c>
      <c r="E114" s="1" t="s">
        <v>33</v>
      </c>
      <c r="F114" s="9" t="s">
        <v>86</v>
      </c>
      <c r="G114" s="19">
        <v>82.65</v>
      </c>
      <c r="H114" s="22">
        <f t="shared" si="15"/>
        <v>83</v>
      </c>
      <c r="I114" s="17">
        <v>18</v>
      </c>
      <c r="J114" s="17">
        <v>1</v>
      </c>
    </row>
    <row r="115" spans="1:10" s="17" customFormat="1" ht="15">
      <c r="A115" s="40">
        <v>-105</v>
      </c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ht="15">
      <c r="A116" s="13">
        <v>1</v>
      </c>
      <c r="B116" s="17" t="s">
        <v>105</v>
      </c>
      <c r="C116" s="17">
        <v>1979</v>
      </c>
      <c r="D116" s="2" t="str">
        <f aca="true" t="shared" si="16" ref="D116:D128">IF(G116&gt;105,"105+",IF(G116&gt;83,"105","83"))</f>
        <v>105</v>
      </c>
      <c r="E116" s="17" t="s">
        <v>5</v>
      </c>
      <c r="F116" s="9" t="s">
        <v>86</v>
      </c>
      <c r="G116" s="19">
        <v>83.3</v>
      </c>
      <c r="H116" s="22">
        <f aca="true" t="shared" si="17" ref="H116:H128">ROUND(G116,0)</f>
        <v>83</v>
      </c>
      <c r="I116" s="7">
        <v>32</v>
      </c>
      <c r="J116" s="7">
        <v>12</v>
      </c>
    </row>
    <row r="117" spans="1:10" s="6" customFormat="1" ht="15">
      <c r="A117" s="13">
        <v>2</v>
      </c>
      <c r="B117" s="3" t="s">
        <v>55</v>
      </c>
      <c r="C117" s="17">
        <v>1975</v>
      </c>
      <c r="D117" s="2" t="str">
        <f t="shared" si="16"/>
        <v>105</v>
      </c>
      <c r="E117" s="17" t="s">
        <v>56</v>
      </c>
      <c r="F117" s="17" t="s">
        <v>86</v>
      </c>
      <c r="G117" s="19">
        <v>83.05</v>
      </c>
      <c r="H117" s="22">
        <f t="shared" si="17"/>
        <v>83</v>
      </c>
      <c r="I117" s="17">
        <v>29</v>
      </c>
      <c r="J117" s="7">
        <v>9</v>
      </c>
    </row>
    <row r="118" spans="1:10" ht="15">
      <c r="A118" s="17">
        <v>3</v>
      </c>
      <c r="B118" s="3" t="s">
        <v>18</v>
      </c>
      <c r="C118" s="3">
        <v>1975</v>
      </c>
      <c r="D118" s="2" t="str">
        <f t="shared" si="16"/>
        <v>105</v>
      </c>
      <c r="E118" s="1" t="s">
        <v>17</v>
      </c>
      <c r="F118" s="9" t="s">
        <v>86</v>
      </c>
      <c r="G118" s="19">
        <v>87.65</v>
      </c>
      <c r="H118" s="22">
        <f t="shared" si="17"/>
        <v>88</v>
      </c>
      <c r="I118" s="7">
        <v>26</v>
      </c>
      <c r="J118" s="7">
        <v>8</v>
      </c>
    </row>
    <row r="119" spans="1:10" s="6" customFormat="1" ht="15">
      <c r="A119" s="17">
        <v>4</v>
      </c>
      <c r="B119" s="2" t="s">
        <v>48</v>
      </c>
      <c r="C119" s="2">
        <v>1980</v>
      </c>
      <c r="D119" s="2" t="str">
        <f t="shared" si="16"/>
        <v>105</v>
      </c>
      <c r="E119" s="16" t="s">
        <v>52</v>
      </c>
      <c r="F119" s="9" t="s">
        <v>86</v>
      </c>
      <c r="G119" s="19">
        <v>84.55</v>
      </c>
      <c r="H119" s="22">
        <f t="shared" si="17"/>
        <v>85</v>
      </c>
      <c r="I119" s="7">
        <v>23</v>
      </c>
      <c r="J119" s="7">
        <v>7</v>
      </c>
    </row>
    <row r="120" spans="1:10" s="6" customFormat="1" ht="15">
      <c r="A120" s="17">
        <v>5</v>
      </c>
      <c r="B120" s="8" t="s">
        <v>80</v>
      </c>
      <c r="C120" s="8">
        <v>1989</v>
      </c>
      <c r="D120" s="2" t="str">
        <f t="shared" si="16"/>
        <v>105</v>
      </c>
      <c r="E120" s="17" t="s">
        <v>33</v>
      </c>
      <c r="F120" s="9" t="s">
        <v>86</v>
      </c>
      <c r="G120" s="19">
        <v>99.4</v>
      </c>
      <c r="H120" s="22">
        <f t="shared" si="17"/>
        <v>99</v>
      </c>
      <c r="I120" s="17">
        <v>20</v>
      </c>
      <c r="J120" s="7">
        <v>6</v>
      </c>
    </row>
    <row r="121" spans="1:10" s="6" customFormat="1" ht="15">
      <c r="A121" s="17">
        <v>6</v>
      </c>
      <c r="B121" s="17" t="s">
        <v>4</v>
      </c>
      <c r="C121" s="17">
        <v>1988</v>
      </c>
      <c r="D121" s="2" t="str">
        <f t="shared" si="16"/>
        <v>105</v>
      </c>
      <c r="E121" s="9" t="s">
        <v>5</v>
      </c>
      <c r="F121" s="9" t="s">
        <v>86</v>
      </c>
      <c r="G121" s="19">
        <v>90.35</v>
      </c>
      <c r="H121" s="22">
        <f t="shared" si="17"/>
        <v>90</v>
      </c>
      <c r="I121" s="7">
        <v>19</v>
      </c>
      <c r="J121" s="7">
        <v>5</v>
      </c>
    </row>
    <row r="122" spans="1:10" s="6" customFormat="1" ht="15">
      <c r="A122" s="17">
        <v>7</v>
      </c>
      <c r="B122" s="2" t="s">
        <v>133</v>
      </c>
      <c r="C122" s="2">
        <v>1986</v>
      </c>
      <c r="D122" s="2" t="str">
        <f t="shared" si="16"/>
        <v>105</v>
      </c>
      <c r="E122" s="17" t="s">
        <v>33</v>
      </c>
      <c r="F122" s="17" t="s">
        <v>86</v>
      </c>
      <c r="G122" s="19">
        <v>100.4</v>
      </c>
      <c r="H122" s="22">
        <f t="shared" si="17"/>
        <v>100</v>
      </c>
      <c r="I122" s="17">
        <v>18</v>
      </c>
      <c r="J122" s="7">
        <v>4</v>
      </c>
    </row>
    <row r="123" spans="1:10" s="6" customFormat="1" ht="15">
      <c r="A123" s="17">
        <v>8</v>
      </c>
      <c r="B123" s="8" t="s">
        <v>77</v>
      </c>
      <c r="C123" s="8">
        <v>1981</v>
      </c>
      <c r="D123" s="2" t="str">
        <f t="shared" si="16"/>
        <v>105</v>
      </c>
      <c r="E123" s="8" t="s">
        <v>78</v>
      </c>
      <c r="F123" s="12" t="s">
        <v>86</v>
      </c>
      <c r="G123" s="19">
        <v>95.3</v>
      </c>
      <c r="H123" s="22">
        <f t="shared" si="17"/>
        <v>95</v>
      </c>
      <c r="I123" s="7">
        <v>18</v>
      </c>
      <c r="J123" s="7">
        <v>3</v>
      </c>
    </row>
    <row r="124" spans="1:10" s="6" customFormat="1" ht="15">
      <c r="A124" s="17">
        <v>9</v>
      </c>
      <c r="B124" s="3" t="s">
        <v>54</v>
      </c>
      <c r="C124" s="17">
        <v>1985</v>
      </c>
      <c r="D124" s="2" t="str">
        <f t="shared" si="16"/>
        <v>105</v>
      </c>
      <c r="E124" s="17" t="s">
        <v>56</v>
      </c>
      <c r="F124" s="14" t="s">
        <v>86</v>
      </c>
      <c r="G124" s="19">
        <v>89.9</v>
      </c>
      <c r="H124" s="22">
        <f t="shared" si="17"/>
        <v>90</v>
      </c>
      <c r="I124" s="7">
        <v>18</v>
      </c>
      <c r="J124" s="7">
        <v>2</v>
      </c>
    </row>
    <row r="125" spans="1:10" s="6" customFormat="1" ht="15">
      <c r="A125" s="17">
        <v>10</v>
      </c>
      <c r="B125" s="17" t="s">
        <v>0</v>
      </c>
      <c r="C125" s="17">
        <v>1978</v>
      </c>
      <c r="D125" s="2" t="str">
        <f t="shared" si="16"/>
        <v>105</v>
      </c>
      <c r="E125" s="17" t="s">
        <v>7</v>
      </c>
      <c r="F125" s="14" t="s">
        <v>86</v>
      </c>
      <c r="G125" s="19">
        <v>85.45</v>
      </c>
      <c r="H125" s="22">
        <f t="shared" si="17"/>
        <v>85</v>
      </c>
      <c r="I125" s="17">
        <v>18</v>
      </c>
      <c r="J125" s="7">
        <v>1</v>
      </c>
    </row>
    <row r="126" spans="1:10" ht="15">
      <c r="A126" s="17">
        <v>11</v>
      </c>
      <c r="B126" s="2" t="s">
        <v>134</v>
      </c>
      <c r="C126" s="2">
        <v>1986</v>
      </c>
      <c r="D126" s="2" t="str">
        <f t="shared" si="16"/>
        <v>105</v>
      </c>
      <c r="E126" s="1" t="s">
        <v>6</v>
      </c>
      <c r="F126" s="9" t="s">
        <v>86</v>
      </c>
      <c r="G126" s="19">
        <v>104.85</v>
      </c>
      <c r="H126" s="22">
        <f t="shared" si="17"/>
        <v>105</v>
      </c>
      <c r="I126" s="17">
        <v>15</v>
      </c>
      <c r="J126" s="17">
        <v>1</v>
      </c>
    </row>
    <row r="127" spans="1:10" ht="15">
      <c r="A127" s="17">
        <v>12</v>
      </c>
      <c r="B127" s="8" t="s">
        <v>76</v>
      </c>
      <c r="C127" s="8">
        <v>1980</v>
      </c>
      <c r="D127" s="2" t="str">
        <f t="shared" si="16"/>
        <v>105</v>
      </c>
      <c r="E127" s="8" t="s">
        <v>78</v>
      </c>
      <c r="F127" s="9" t="s">
        <v>86</v>
      </c>
      <c r="G127" s="19">
        <v>96.15</v>
      </c>
      <c r="H127" s="22">
        <f t="shared" si="17"/>
        <v>96</v>
      </c>
      <c r="I127" s="7">
        <v>14</v>
      </c>
      <c r="J127" s="17">
        <v>1</v>
      </c>
    </row>
    <row r="128" spans="1:10" ht="15">
      <c r="A128" s="17">
        <v>13</v>
      </c>
      <c r="B128" s="17" t="s">
        <v>129</v>
      </c>
      <c r="C128" s="17">
        <v>1988</v>
      </c>
      <c r="D128" s="2" t="str">
        <f t="shared" si="16"/>
        <v>105</v>
      </c>
      <c r="E128" s="17" t="s">
        <v>6</v>
      </c>
      <c r="F128" s="17" t="s">
        <v>86</v>
      </c>
      <c r="G128" s="19">
        <v>90</v>
      </c>
      <c r="H128" s="22">
        <f t="shared" si="17"/>
        <v>90</v>
      </c>
      <c r="I128" s="7">
        <v>14</v>
      </c>
      <c r="J128" s="17">
        <v>1</v>
      </c>
    </row>
    <row r="129" spans="1:10" s="17" customFormat="1" ht="15">
      <c r="A129" s="40" t="s">
        <v>143</v>
      </c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1:10" s="17" customFormat="1" ht="15">
      <c r="A130" s="17">
        <v>1</v>
      </c>
      <c r="B130" s="3" t="s">
        <v>44</v>
      </c>
      <c r="C130" s="17">
        <v>1989</v>
      </c>
      <c r="D130" s="2" t="str">
        <f aca="true" t="shared" si="18" ref="D130:D136">IF(G130&gt;105,"105+",IF(G130&gt;83,"105","83"))</f>
        <v>105+</v>
      </c>
      <c r="E130" s="17" t="s">
        <v>43</v>
      </c>
      <c r="F130" s="17" t="s">
        <v>86</v>
      </c>
      <c r="G130" s="19">
        <v>105.7</v>
      </c>
      <c r="H130" s="22">
        <f aca="true" t="shared" si="19" ref="H130:H136">ROUND(G130,0)</f>
        <v>106</v>
      </c>
      <c r="I130" s="7">
        <v>30</v>
      </c>
      <c r="J130" s="7">
        <v>12</v>
      </c>
    </row>
    <row r="131" spans="1:10" ht="15">
      <c r="A131" s="13">
        <v>2</v>
      </c>
      <c r="B131" s="8" t="s">
        <v>99</v>
      </c>
      <c r="C131" s="8">
        <v>1987</v>
      </c>
      <c r="D131" s="2" t="str">
        <f t="shared" si="18"/>
        <v>105+</v>
      </c>
      <c r="E131" s="8" t="s">
        <v>96</v>
      </c>
      <c r="F131" s="8" t="s">
        <v>86</v>
      </c>
      <c r="G131" s="19">
        <v>112.15</v>
      </c>
      <c r="H131" s="22">
        <f t="shared" si="19"/>
        <v>112</v>
      </c>
      <c r="I131" s="7">
        <v>25</v>
      </c>
      <c r="J131" s="7">
        <v>9</v>
      </c>
    </row>
    <row r="132" spans="1:10" s="6" customFormat="1" ht="15">
      <c r="A132" s="17">
        <v>3</v>
      </c>
      <c r="B132" s="8" t="s">
        <v>118</v>
      </c>
      <c r="C132" s="8">
        <v>1975</v>
      </c>
      <c r="D132" s="2" t="str">
        <f t="shared" si="18"/>
        <v>105+</v>
      </c>
      <c r="E132" s="8" t="s">
        <v>6</v>
      </c>
      <c r="F132" s="8" t="s">
        <v>86</v>
      </c>
      <c r="G132" s="19">
        <v>106.15</v>
      </c>
      <c r="H132" s="22">
        <f t="shared" si="19"/>
        <v>106</v>
      </c>
      <c r="I132" s="7">
        <v>23</v>
      </c>
      <c r="J132" s="7">
        <v>8</v>
      </c>
    </row>
    <row r="133" spans="1:10" s="6" customFormat="1" ht="15">
      <c r="A133" s="17">
        <v>4</v>
      </c>
      <c r="B133" s="17" t="s">
        <v>8</v>
      </c>
      <c r="C133" s="17">
        <v>1982</v>
      </c>
      <c r="D133" s="2" t="str">
        <f t="shared" si="18"/>
        <v>105+</v>
      </c>
      <c r="E133" s="17" t="s">
        <v>9</v>
      </c>
      <c r="F133" s="17" t="s">
        <v>86</v>
      </c>
      <c r="G133" s="19">
        <v>105.35</v>
      </c>
      <c r="H133" s="22">
        <f t="shared" si="19"/>
        <v>105</v>
      </c>
      <c r="I133" s="17">
        <v>23</v>
      </c>
      <c r="J133" s="7">
        <v>7</v>
      </c>
    </row>
    <row r="134" spans="1:10" s="6" customFormat="1" ht="15">
      <c r="A134" s="17">
        <v>5</v>
      </c>
      <c r="B134" s="8" t="s">
        <v>98</v>
      </c>
      <c r="C134" s="8">
        <v>1977</v>
      </c>
      <c r="D134" s="2" t="str">
        <f t="shared" si="18"/>
        <v>105+</v>
      </c>
      <c r="E134" s="8" t="s">
        <v>96</v>
      </c>
      <c r="F134" s="8" t="s">
        <v>86</v>
      </c>
      <c r="G134" s="19">
        <v>106.25</v>
      </c>
      <c r="H134" s="22">
        <f t="shared" si="19"/>
        <v>106</v>
      </c>
      <c r="I134" s="17">
        <v>20</v>
      </c>
      <c r="J134" s="7">
        <v>6</v>
      </c>
    </row>
    <row r="135" spans="1:10" s="6" customFormat="1" ht="15">
      <c r="A135" s="17">
        <v>6</v>
      </c>
      <c r="B135" s="8" t="s">
        <v>146</v>
      </c>
      <c r="C135" s="8">
        <v>1987</v>
      </c>
      <c r="D135" s="2" t="str">
        <f t="shared" si="18"/>
        <v>105+</v>
      </c>
      <c r="E135" s="8" t="s">
        <v>33</v>
      </c>
      <c r="F135" s="8" t="s">
        <v>86</v>
      </c>
      <c r="G135" s="19">
        <v>107.9</v>
      </c>
      <c r="H135" s="22">
        <f t="shared" si="19"/>
        <v>108</v>
      </c>
      <c r="I135" s="7">
        <v>11</v>
      </c>
      <c r="J135" s="7">
        <v>5</v>
      </c>
    </row>
    <row r="136" spans="1:10" s="6" customFormat="1" ht="15">
      <c r="A136" s="17">
        <v>7</v>
      </c>
      <c r="B136" s="2" t="s">
        <v>28</v>
      </c>
      <c r="C136" s="2">
        <v>1983</v>
      </c>
      <c r="D136" s="2" t="str">
        <f t="shared" si="18"/>
        <v>105+</v>
      </c>
      <c r="E136" s="17" t="s">
        <v>33</v>
      </c>
      <c r="F136" s="17" t="s">
        <v>86</v>
      </c>
      <c r="G136" s="19">
        <v>120.45</v>
      </c>
      <c r="H136" s="22">
        <f t="shared" si="19"/>
        <v>120</v>
      </c>
      <c r="I136" s="7">
        <v>10</v>
      </c>
      <c r="J136" s="7">
        <v>4</v>
      </c>
    </row>
    <row r="138" spans="1:10" s="17" customFormat="1" ht="15">
      <c r="A138" s="40" t="s">
        <v>148</v>
      </c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1:10" s="17" customFormat="1" ht="15">
      <c r="A139" s="17">
        <v>1</v>
      </c>
      <c r="B139" s="8" t="s">
        <v>79</v>
      </c>
      <c r="C139" s="8">
        <v>1987</v>
      </c>
      <c r="D139" s="2" t="str">
        <f>IF(G139&gt;105,"105+",IF(G139&gt;83,"105","83"))</f>
        <v>83</v>
      </c>
      <c r="E139" s="8" t="s">
        <v>6</v>
      </c>
      <c r="F139" s="17" t="s">
        <v>86</v>
      </c>
      <c r="G139" s="19">
        <v>71.85</v>
      </c>
      <c r="H139" s="22">
        <f>ROUND(G139,0)</f>
        <v>72</v>
      </c>
      <c r="I139" s="7">
        <v>43</v>
      </c>
      <c r="J139" s="7">
        <v>12</v>
      </c>
    </row>
    <row r="140" spans="2:8" s="17" customFormat="1" ht="15">
      <c r="B140" s="3"/>
      <c r="C140" s="3"/>
      <c r="D140" s="3"/>
      <c r="G140" s="19"/>
      <c r="H140" s="22"/>
    </row>
    <row r="165" ht="15">
      <c r="F165" s="17"/>
    </row>
    <row r="166" spans="5:10" ht="15">
      <c r="E166" s="17"/>
      <c r="F166" s="7"/>
      <c r="I166" s="8"/>
      <c r="J166" s="7"/>
    </row>
    <row r="167" spans="9:10" ht="15">
      <c r="I167" s="8"/>
      <c r="J167" s="7"/>
    </row>
    <row r="168" spans="9:10" ht="15">
      <c r="I168" s="8"/>
      <c r="J168" s="7"/>
    </row>
    <row r="170" ht="15">
      <c r="J170" s="7"/>
    </row>
    <row r="171" ht="15">
      <c r="J171" s="7"/>
    </row>
    <row r="172" ht="15">
      <c r="J172" s="7"/>
    </row>
    <row r="173" ht="15">
      <c r="J173" s="7"/>
    </row>
    <row r="174" ht="15">
      <c r="J174" s="7"/>
    </row>
  </sheetData>
  <sheetProtection/>
  <mergeCells count="29">
    <mergeCell ref="L5:M5"/>
    <mergeCell ref="L13:M13"/>
    <mergeCell ref="A129:J129"/>
    <mergeCell ref="A18:J18"/>
    <mergeCell ref="A46:J46"/>
    <mergeCell ref="A70:J70"/>
    <mergeCell ref="A98:J98"/>
    <mergeCell ref="A138:J138"/>
    <mergeCell ref="A64:J64"/>
    <mergeCell ref="A74:J74"/>
    <mergeCell ref="A80:J80"/>
    <mergeCell ref="A90:J90"/>
    <mergeCell ref="A102:J102"/>
    <mergeCell ref="A115:J115"/>
    <mergeCell ref="A3:I3"/>
    <mergeCell ref="A2:I2"/>
    <mergeCell ref="A36:J36"/>
    <mergeCell ref="A50:J50"/>
    <mergeCell ref="A55:J55"/>
    <mergeCell ref="A1:I1"/>
    <mergeCell ref="A5:J5"/>
    <mergeCell ref="A21:J21"/>
    <mergeCell ref="A49:J49"/>
    <mergeCell ref="A73:J73"/>
    <mergeCell ref="A101:J101"/>
    <mergeCell ref="A6:J6"/>
    <mergeCell ref="A13:J13"/>
    <mergeCell ref="A22:J22"/>
    <mergeCell ref="A29:J2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10" sqref="J10"/>
    </sheetView>
  </sheetViews>
  <sheetFormatPr defaultColWidth="9.140625" defaultRowHeight="15"/>
  <cols>
    <col min="2" max="2" width="23.57421875" style="0" bestFit="1" customWidth="1"/>
    <col min="9" max="9" width="22.140625" style="31" bestFit="1" customWidth="1"/>
    <col min="10" max="10" width="12.140625" style="36" customWidth="1"/>
  </cols>
  <sheetData>
    <row r="1" spans="1:10" ht="15">
      <c r="A1" s="39" t="s">
        <v>141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4" t="s">
        <v>131</v>
      </c>
      <c r="B2" s="18" t="s">
        <v>64</v>
      </c>
      <c r="C2" s="18" t="s">
        <v>65</v>
      </c>
      <c r="D2" s="18" t="s">
        <v>37</v>
      </c>
      <c r="E2" s="18" t="s">
        <v>68</v>
      </c>
      <c r="F2" s="18" t="s">
        <v>149</v>
      </c>
      <c r="G2" s="20" t="s">
        <v>66</v>
      </c>
      <c r="H2" s="22" t="s">
        <v>150</v>
      </c>
      <c r="I2" s="32" t="s">
        <v>158</v>
      </c>
      <c r="J2" s="35" t="s">
        <v>159</v>
      </c>
    </row>
    <row r="3" spans="1:10" ht="15">
      <c r="A3" s="13">
        <v>1</v>
      </c>
      <c r="B3" s="17" t="s">
        <v>33</v>
      </c>
      <c r="C3" s="27"/>
      <c r="D3" s="27">
        <v>35</v>
      </c>
      <c r="E3" s="27">
        <v>23</v>
      </c>
      <c r="F3" s="27">
        <v>25</v>
      </c>
      <c r="G3" s="27">
        <v>11</v>
      </c>
      <c r="H3" s="27">
        <f aca="true" t="shared" si="0" ref="H3:H24">SUM(C3:G3)</f>
        <v>94</v>
      </c>
      <c r="I3" s="30"/>
      <c r="J3" s="35">
        <v>12</v>
      </c>
    </row>
    <row r="4" spans="1:10" ht="15">
      <c r="A4" s="13">
        <v>2</v>
      </c>
      <c r="B4" s="7" t="s">
        <v>5</v>
      </c>
      <c r="C4" s="27"/>
      <c r="D4" s="27">
        <v>32</v>
      </c>
      <c r="E4" s="27"/>
      <c r="F4" s="27">
        <v>25</v>
      </c>
      <c r="G4" s="27"/>
      <c r="H4" s="27">
        <f t="shared" si="0"/>
        <v>57</v>
      </c>
      <c r="I4" s="33" t="s">
        <v>152</v>
      </c>
      <c r="J4" s="37">
        <v>9</v>
      </c>
    </row>
    <row r="5" spans="1:10" ht="15">
      <c r="A5" s="23">
        <v>3</v>
      </c>
      <c r="B5" s="17" t="s">
        <v>92</v>
      </c>
      <c r="C5" s="27">
        <v>41</v>
      </c>
      <c r="D5" s="27"/>
      <c r="E5" s="27">
        <v>9</v>
      </c>
      <c r="F5" s="27">
        <v>7</v>
      </c>
      <c r="G5" s="28"/>
      <c r="H5" s="27">
        <f t="shared" si="0"/>
        <v>57</v>
      </c>
      <c r="I5" s="30"/>
      <c r="J5" s="35">
        <v>8</v>
      </c>
    </row>
    <row r="6" spans="1:10" ht="15">
      <c r="A6" s="23">
        <v>4</v>
      </c>
      <c r="B6" s="17" t="s">
        <v>52</v>
      </c>
      <c r="C6" s="27"/>
      <c r="D6" s="27"/>
      <c r="E6" s="27">
        <v>20</v>
      </c>
      <c r="F6" s="29">
        <v>7</v>
      </c>
      <c r="G6" s="27">
        <v>28</v>
      </c>
      <c r="H6" s="27">
        <f t="shared" si="0"/>
        <v>55</v>
      </c>
      <c r="I6" s="30"/>
      <c r="J6" s="37">
        <v>7</v>
      </c>
    </row>
    <row r="7" spans="1:10" ht="15">
      <c r="A7" s="23">
        <v>5</v>
      </c>
      <c r="B7" s="8" t="s">
        <v>78</v>
      </c>
      <c r="C7" s="27"/>
      <c r="D7" s="27"/>
      <c r="E7" s="29">
        <v>8</v>
      </c>
      <c r="F7" s="27">
        <v>7</v>
      </c>
      <c r="G7" s="28">
        <v>36</v>
      </c>
      <c r="H7" s="27">
        <f t="shared" si="0"/>
        <v>51</v>
      </c>
      <c r="I7" s="30"/>
      <c r="J7" s="35">
        <v>6</v>
      </c>
    </row>
    <row r="8" spans="1:10" ht="15">
      <c r="A8" s="23">
        <v>6</v>
      </c>
      <c r="B8" s="17" t="s">
        <v>23</v>
      </c>
      <c r="C8" s="27">
        <v>17</v>
      </c>
      <c r="D8" s="27"/>
      <c r="E8" s="29">
        <v>12</v>
      </c>
      <c r="F8" s="27"/>
      <c r="G8" s="27">
        <v>18</v>
      </c>
      <c r="H8" s="27">
        <f t="shared" si="0"/>
        <v>47</v>
      </c>
      <c r="I8" s="30"/>
      <c r="J8" s="37">
        <v>5</v>
      </c>
    </row>
    <row r="9" spans="1:10" ht="15">
      <c r="A9" s="23">
        <v>7</v>
      </c>
      <c r="B9" s="17" t="s">
        <v>16</v>
      </c>
      <c r="C9" s="27"/>
      <c r="D9" s="27">
        <v>14</v>
      </c>
      <c r="E9" s="27">
        <v>28</v>
      </c>
      <c r="F9" s="27">
        <v>2</v>
      </c>
      <c r="G9" s="27"/>
      <c r="H9" s="27">
        <f t="shared" si="0"/>
        <v>44</v>
      </c>
      <c r="I9" s="34" t="s">
        <v>151</v>
      </c>
      <c r="J9" s="35">
        <v>4</v>
      </c>
    </row>
    <row r="10" spans="1:10" ht="15">
      <c r="A10" s="23">
        <v>8</v>
      </c>
      <c r="B10" s="8" t="s">
        <v>96</v>
      </c>
      <c r="C10" s="27"/>
      <c r="D10" s="27"/>
      <c r="E10" s="27">
        <v>20</v>
      </c>
      <c r="F10" s="29">
        <v>24</v>
      </c>
      <c r="G10" s="27"/>
      <c r="H10" s="27">
        <f t="shared" si="0"/>
        <v>44</v>
      </c>
      <c r="I10" s="30"/>
      <c r="J10" s="37">
        <v>3</v>
      </c>
    </row>
    <row r="11" spans="1:10" ht="15">
      <c r="A11" s="23">
        <v>9</v>
      </c>
      <c r="B11" s="17" t="s">
        <v>56</v>
      </c>
      <c r="C11" s="27"/>
      <c r="D11" s="27"/>
      <c r="E11" s="27"/>
      <c r="F11" s="27">
        <v>11</v>
      </c>
      <c r="G11" s="27">
        <v>17</v>
      </c>
      <c r="H11" s="27">
        <f t="shared" si="0"/>
        <v>28</v>
      </c>
      <c r="I11" s="30"/>
      <c r="J11" s="35">
        <v>2</v>
      </c>
    </row>
    <row r="12" spans="1:10" ht="15">
      <c r="A12" s="23">
        <v>10</v>
      </c>
      <c r="B12" s="17" t="s">
        <v>41</v>
      </c>
      <c r="C12" s="27"/>
      <c r="D12" s="29">
        <v>12</v>
      </c>
      <c r="E12" s="27"/>
      <c r="F12" s="27">
        <v>4</v>
      </c>
      <c r="G12" s="29">
        <v>9</v>
      </c>
      <c r="H12" s="27">
        <f t="shared" si="0"/>
        <v>25</v>
      </c>
      <c r="I12" s="30"/>
      <c r="J12" s="37">
        <v>1</v>
      </c>
    </row>
    <row r="13" spans="1:10" ht="15">
      <c r="A13" s="23">
        <v>11</v>
      </c>
      <c r="B13" s="17" t="s">
        <v>43</v>
      </c>
      <c r="C13" s="27"/>
      <c r="D13" s="27"/>
      <c r="E13" s="29">
        <v>6</v>
      </c>
      <c r="F13" s="27">
        <v>13</v>
      </c>
      <c r="G13" s="27"/>
      <c r="H13" s="27">
        <f t="shared" si="0"/>
        <v>19</v>
      </c>
      <c r="I13" s="30"/>
      <c r="J13" s="35">
        <v>1</v>
      </c>
    </row>
    <row r="14" spans="1:10" ht="15">
      <c r="A14" s="23">
        <v>12</v>
      </c>
      <c r="B14" s="17" t="s">
        <v>21</v>
      </c>
      <c r="C14" s="27">
        <v>9</v>
      </c>
      <c r="D14" s="27"/>
      <c r="E14" s="27"/>
      <c r="F14" s="29">
        <v>5</v>
      </c>
      <c r="G14" s="27"/>
      <c r="H14" s="27">
        <f t="shared" si="0"/>
        <v>14</v>
      </c>
      <c r="I14" s="30"/>
      <c r="J14" s="37">
        <v>1</v>
      </c>
    </row>
    <row r="15" spans="1:10" ht="15">
      <c r="A15" s="23">
        <v>13</v>
      </c>
      <c r="B15" s="17" t="s">
        <v>84</v>
      </c>
      <c r="C15" s="27"/>
      <c r="D15" s="27"/>
      <c r="E15" s="27">
        <v>12</v>
      </c>
      <c r="F15" s="29"/>
      <c r="G15" s="28"/>
      <c r="H15" s="27">
        <f t="shared" si="0"/>
        <v>12</v>
      </c>
      <c r="I15" s="30" t="s">
        <v>155</v>
      </c>
      <c r="J15" s="35">
        <v>1</v>
      </c>
    </row>
    <row r="16" spans="1:10" ht="15">
      <c r="A16" s="23">
        <v>14</v>
      </c>
      <c r="B16" s="8" t="s">
        <v>108</v>
      </c>
      <c r="C16" s="27"/>
      <c r="D16" s="27"/>
      <c r="E16" s="27"/>
      <c r="F16" s="27"/>
      <c r="G16" s="27">
        <v>12</v>
      </c>
      <c r="H16" s="27">
        <f t="shared" si="0"/>
        <v>12</v>
      </c>
      <c r="I16" s="30" t="s">
        <v>156</v>
      </c>
      <c r="J16" s="37">
        <v>1</v>
      </c>
    </row>
    <row r="17" spans="1:10" ht="15">
      <c r="A17" s="23">
        <v>15</v>
      </c>
      <c r="B17" s="17" t="s">
        <v>58</v>
      </c>
      <c r="C17" s="27"/>
      <c r="D17" s="27">
        <v>12</v>
      </c>
      <c r="E17" s="27"/>
      <c r="F17" s="27"/>
      <c r="G17" s="27"/>
      <c r="H17" s="27">
        <f t="shared" si="0"/>
        <v>12</v>
      </c>
      <c r="I17" s="30" t="s">
        <v>154</v>
      </c>
      <c r="J17" s="35">
        <v>1</v>
      </c>
    </row>
    <row r="18" spans="1:10" ht="15">
      <c r="A18" s="23">
        <v>16</v>
      </c>
      <c r="B18" s="17" t="s">
        <v>36</v>
      </c>
      <c r="C18" s="27"/>
      <c r="D18" s="27"/>
      <c r="E18" s="27"/>
      <c r="F18" s="27"/>
      <c r="G18" s="27">
        <v>12</v>
      </c>
      <c r="H18" s="27">
        <f t="shared" si="0"/>
        <v>12</v>
      </c>
      <c r="I18" s="30" t="s">
        <v>153</v>
      </c>
      <c r="J18" s="37">
        <v>1</v>
      </c>
    </row>
    <row r="19" spans="1:10" ht="15">
      <c r="A19" s="23">
        <v>17</v>
      </c>
      <c r="B19" s="17" t="s">
        <v>82</v>
      </c>
      <c r="C19" s="27">
        <v>9</v>
      </c>
      <c r="D19" s="27"/>
      <c r="E19" s="27"/>
      <c r="F19" s="27"/>
      <c r="G19" s="27"/>
      <c r="H19" s="27">
        <f t="shared" si="0"/>
        <v>9</v>
      </c>
      <c r="I19" s="30"/>
      <c r="J19" s="35">
        <v>1</v>
      </c>
    </row>
    <row r="20" spans="1:10" ht="15">
      <c r="A20" s="23">
        <v>18</v>
      </c>
      <c r="B20" s="17" t="s">
        <v>17</v>
      </c>
      <c r="C20" s="27"/>
      <c r="D20" s="27"/>
      <c r="E20" s="27"/>
      <c r="F20" s="29">
        <v>8</v>
      </c>
      <c r="G20" s="27"/>
      <c r="H20" s="27">
        <f t="shared" si="0"/>
        <v>8</v>
      </c>
      <c r="I20" s="30"/>
      <c r="J20" s="37">
        <v>1</v>
      </c>
    </row>
    <row r="21" spans="1:10" ht="15">
      <c r="A21" s="23">
        <v>19</v>
      </c>
      <c r="B21" s="17" t="s">
        <v>9</v>
      </c>
      <c r="C21" s="27"/>
      <c r="D21" s="27"/>
      <c r="E21" s="27"/>
      <c r="F21" s="29">
        <v>7</v>
      </c>
      <c r="G21" s="27"/>
      <c r="H21" s="27">
        <f t="shared" si="0"/>
        <v>7</v>
      </c>
      <c r="I21" s="30" t="s">
        <v>156</v>
      </c>
      <c r="J21" s="37">
        <v>1</v>
      </c>
    </row>
    <row r="22" spans="1:10" ht="15">
      <c r="A22" s="23">
        <v>20</v>
      </c>
      <c r="B22" s="7" t="s">
        <v>102</v>
      </c>
      <c r="C22" s="27"/>
      <c r="D22" s="29">
        <v>7</v>
      </c>
      <c r="E22" s="27"/>
      <c r="F22" s="27"/>
      <c r="G22" s="27"/>
      <c r="H22" s="27">
        <f t="shared" si="0"/>
        <v>7</v>
      </c>
      <c r="I22" s="30" t="s">
        <v>157</v>
      </c>
      <c r="J22" s="35">
        <v>1</v>
      </c>
    </row>
    <row r="23" spans="1:10" ht="15">
      <c r="A23" s="23">
        <v>21</v>
      </c>
      <c r="B23" s="17" t="s">
        <v>136</v>
      </c>
      <c r="C23" s="27"/>
      <c r="D23" s="27"/>
      <c r="E23" s="27"/>
      <c r="F23" s="27"/>
      <c r="G23" s="27">
        <v>5</v>
      </c>
      <c r="H23" s="27">
        <f t="shared" si="0"/>
        <v>5</v>
      </c>
      <c r="I23" s="30"/>
      <c r="J23" s="35">
        <v>1</v>
      </c>
    </row>
    <row r="24" spans="1:10" ht="15">
      <c r="A24" s="23">
        <v>22</v>
      </c>
      <c r="B24" s="17" t="s">
        <v>7</v>
      </c>
      <c r="C24" s="27"/>
      <c r="D24" s="27"/>
      <c r="E24" s="27"/>
      <c r="F24" s="29">
        <v>1</v>
      </c>
      <c r="G24" s="27"/>
      <c r="H24" s="27">
        <f t="shared" si="0"/>
        <v>1</v>
      </c>
      <c r="I24" s="30"/>
      <c r="J24" s="37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Martins Kruze</cp:lastModifiedBy>
  <cp:lastPrinted>2013-11-09T13:52:54Z</cp:lastPrinted>
  <dcterms:created xsi:type="dcterms:W3CDTF">2013-11-06T10:34:44Z</dcterms:created>
  <dcterms:modified xsi:type="dcterms:W3CDTF">2013-11-10T10:25:06Z</dcterms:modified>
  <cp:category/>
  <cp:version/>
  <cp:contentType/>
  <cp:contentStatus/>
</cp:coreProperties>
</file>