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zultati" sheetId="1" r:id="rId1"/>
    <sheet name="komandu_vertejums" sheetId="2" r:id="rId2"/>
    <sheet name="raw_dati" sheetId="3" r:id="rId3"/>
  </sheets>
  <definedNames/>
  <calcPr fullCalcOnLoad="1"/>
</workbook>
</file>

<file path=xl/sharedStrings.xml><?xml version="1.0" encoding="utf-8"?>
<sst xmlns="http://schemas.openxmlformats.org/spreadsheetml/2006/main" count="567" uniqueCount="139">
  <si>
    <t>Dz.g.</t>
  </si>
  <si>
    <t>Komanda</t>
  </si>
  <si>
    <t>-individuāli-</t>
  </si>
  <si>
    <t>Uğis Sosonkins</t>
  </si>
  <si>
    <t>Bauska</t>
  </si>
  <si>
    <t>Spēka Pasaule (Valmieras spēka sporta veidu klubs)</t>
  </si>
  <si>
    <t>Raimonds Liepiņš</t>
  </si>
  <si>
    <t>Sporta klubs "Georgs5"</t>
  </si>
  <si>
    <t>Mārtiņš  Sils</t>
  </si>
  <si>
    <t>Mālpils</t>
  </si>
  <si>
    <t>Nauris Bērziņš</t>
  </si>
  <si>
    <t>Kaspars Zviedrāns</t>
  </si>
  <si>
    <t>Siguldas "Panatta Fitness"</t>
  </si>
  <si>
    <t>Igors Petrovs</t>
  </si>
  <si>
    <t>Gulbenes KSP sporta klubs</t>
  </si>
  <si>
    <t>Mārtiņš Zviedrāns</t>
  </si>
  <si>
    <t>Miks Goba</t>
  </si>
  <si>
    <t>Gvido Žukovskis</t>
  </si>
  <si>
    <t>Kristaps Tiltins</t>
  </si>
  <si>
    <t>Vjačislavs Cipuškins</t>
  </si>
  <si>
    <t>Arnolds Brālens</t>
  </si>
  <si>
    <t>Aleksandrs Sondors</t>
  </si>
  <si>
    <t>Rēzeknes pilsētas sporta pārvalde</t>
  </si>
  <si>
    <t>Smagatlētikas un cīņas klubs Madona</t>
  </si>
  <si>
    <t>Elmārs Rudzītis</t>
  </si>
  <si>
    <t>Gustavs Zatlers</t>
  </si>
  <si>
    <t>Līga Gaurilka</t>
  </si>
  <si>
    <t>Eva Jeramite</t>
  </si>
  <si>
    <t>Gundega Gailīte</t>
  </si>
  <si>
    <t>Rembate</t>
  </si>
  <si>
    <t>Annija Roga</t>
  </si>
  <si>
    <t>Monika Sarva</t>
  </si>
  <si>
    <t>Latvijas Sporta Pedagoģijas Akadēmija</t>
  </si>
  <si>
    <t>Ginta Ezeriņa</t>
  </si>
  <si>
    <t>Rauna</t>
  </si>
  <si>
    <t>Megija Simsone</t>
  </si>
  <si>
    <t>Rasa Jansone</t>
  </si>
  <si>
    <t>Anastasija Tereškova</t>
  </si>
  <si>
    <t>Agnese Roga</t>
  </si>
  <si>
    <t>Vineta Vašķe</t>
  </si>
  <si>
    <t>Iveta Arbidāne</t>
  </si>
  <si>
    <t>Tukums</t>
  </si>
  <si>
    <t>Edgars Jurkāns</t>
  </si>
  <si>
    <t>Madars  Dopkevičs</t>
  </si>
  <si>
    <t>Jānis Vilciņš</t>
  </si>
  <si>
    <t>Dāvis Dmitričenko</t>
  </si>
  <si>
    <t>Emīls Ločmelis</t>
  </si>
  <si>
    <t>Sandis Babauskis</t>
  </si>
  <si>
    <t>Kristaps Kupčus</t>
  </si>
  <si>
    <t>Leonards Zaltāns</t>
  </si>
  <si>
    <t>Madars Melbārdis</t>
  </si>
  <si>
    <t>Olegs Kudrjavcevs</t>
  </si>
  <si>
    <t>Aizkraukles SC</t>
  </si>
  <si>
    <t>Artūrs Brūveris</t>
  </si>
  <si>
    <t>Matīss Svikša</t>
  </si>
  <si>
    <t>Artūrs Nerets</t>
  </si>
  <si>
    <t>Juris Ručkanovs</t>
  </si>
  <si>
    <t>Klāvs Bokšs</t>
  </si>
  <si>
    <t>Ervīns Zods</t>
  </si>
  <si>
    <t>Helmuts Sarva</t>
  </si>
  <si>
    <t>Dāvis Katkūns</t>
  </si>
  <si>
    <t>Māris Krievelis</t>
  </si>
  <si>
    <t>Nils Miezis</t>
  </si>
  <si>
    <t>Aigars Čodars</t>
  </si>
  <si>
    <t>Rihards Tiltiņš</t>
  </si>
  <si>
    <t>Mārtiņš Markovs</t>
  </si>
  <si>
    <t>Rīgas Stradiņa Universitāte</t>
  </si>
  <si>
    <t>Gatis Grandāns</t>
  </si>
  <si>
    <t>Edijs Ezeriņš</t>
  </si>
  <si>
    <t>Vilnis Lamsteris</t>
  </si>
  <si>
    <t>Juris Červids</t>
  </si>
  <si>
    <t>Antis Dāvids Lūsa</t>
  </si>
  <si>
    <t>Agris Lelis</t>
  </si>
  <si>
    <t>Jānis  Laķis</t>
  </si>
  <si>
    <t>Andris Grigalovičs</t>
  </si>
  <si>
    <t>Uldis Veliks</t>
  </si>
  <si>
    <t>Alvils Nelsons</t>
  </si>
  <si>
    <t>Guntis Zvejnieks</t>
  </si>
  <si>
    <t>Jānis Babris</t>
  </si>
  <si>
    <t>Aivars Gailītis</t>
  </si>
  <si>
    <t>Dzintars Roga</t>
  </si>
  <si>
    <t>Aigars  Liziņš</t>
  </si>
  <si>
    <t>Ričards Eduards Šķesteris</t>
  </si>
  <si>
    <t>Dzimums</t>
  </si>
  <si>
    <t>Svara kategorija</t>
  </si>
  <si>
    <t>Grupa</t>
  </si>
  <si>
    <t>Personīgais svars</t>
  </si>
  <si>
    <t>Svars uz stieņa</t>
  </si>
  <si>
    <t>Latvijas Pauerliftinga fededrācija</t>
  </si>
  <si>
    <t>Uzspiestās reizes</t>
  </si>
  <si>
    <t>S</t>
  </si>
  <si>
    <t>V</t>
  </si>
  <si>
    <t>GK</t>
  </si>
  <si>
    <t>Vārds, Uzvārds</t>
  </si>
  <si>
    <t>Atlētika</t>
  </si>
  <si>
    <t>Artūrs Ružs</t>
  </si>
  <si>
    <t>Inga Daļecka</t>
  </si>
  <si>
    <t>Arvis Augstkalns</t>
  </si>
  <si>
    <t>Mevi GYM</t>
  </si>
  <si>
    <t>Elvijs Žieds</t>
  </si>
  <si>
    <t>Sporta klubs "Georgs5" /LSPA</t>
  </si>
  <si>
    <t>Svetlana Svjatnaja</t>
  </si>
  <si>
    <t>Sievietes</t>
  </si>
  <si>
    <t>Jaunieši</t>
  </si>
  <si>
    <t>Juniori</t>
  </si>
  <si>
    <t>Vīri</t>
  </si>
  <si>
    <t>Seniori</t>
  </si>
  <si>
    <t>Komandu punkti</t>
  </si>
  <si>
    <t>Vieta</t>
  </si>
  <si>
    <t>57</t>
  </si>
  <si>
    <t>57+</t>
  </si>
  <si>
    <t>Punkti</t>
  </si>
  <si>
    <t>LK Punkti</t>
  </si>
  <si>
    <t>Komandu vērtējums</t>
  </si>
  <si>
    <t>-57 kg</t>
  </si>
  <si>
    <t>57+ kg</t>
  </si>
  <si>
    <t>-66 kg</t>
  </si>
  <si>
    <t>-83 kg</t>
  </si>
  <si>
    <t>83+ kg</t>
  </si>
  <si>
    <t>-74 kg</t>
  </si>
  <si>
    <t>-93 kg</t>
  </si>
  <si>
    <t>93+ kg</t>
  </si>
  <si>
    <t>-105 kg</t>
  </si>
  <si>
    <t>105+ kg</t>
  </si>
  <si>
    <t>Absolūti labākie</t>
  </si>
  <si>
    <t>www.powerliftings.lv</t>
  </si>
  <si>
    <t>2014. gada Siguldas Novada čempionāts siepšanā guļus uz reižu skaitu, Latvijas Kausa 18. posms, 08.11.2014.</t>
  </si>
  <si>
    <t>REZULTĀTI</t>
  </si>
  <si>
    <t>Dalībnieki</t>
  </si>
  <si>
    <t>Kopā</t>
  </si>
  <si>
    <t>INFO</t>
  </si>
  <si>
    <t>Sacensību direktors</t>
  </si>
  <si>
    <t>A. Lelis</t>
  </si>
  <si>
    <t>Galvenais tiesnesis</t>
  </si>
  <si>
    <t>A. Rožlapa</t>
  </si>
  <si>
    <t>Galvenais sekretārs</t>
  </si>
  <si>
    <t>U. Meijers</t>
  </si>
  <si>
    <t>Tiesnesis</t>
  </si>
  <si>
    <t>A. Rukmanis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</si>
</sst>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2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13" borderId="0" xfId="0" applyNumberFormat="1" applyFont="1" applyFill="1" applyAlignment="1" applyProtection="1">
      <alignment horizontal="center"/>
      <protection/>
    </xf>
    <xf numFmtId="0" fontId="1" fillId="13" borderId="0" xfId="0" applyNumberFormat="1" applyFont="1" applyFill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 quotePrefix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9.140625" style="1" customWidth="1"/>
    <col min="2" max="2" width="23.57421875" style="3" bestFit="1" customWidth="1"/>
    <col min="3" max="3" width="10.140625" style="3" bestFit="1" customWidth="1"/>
    <col min="4" max="4" width="10.57421875" style="3" customWidth="1"/>
    <col min="5" max="5" width="3.7109375" style="3" bestFit="1" customWidth="1"/>
    <col min="6" max="6" width="10.00390625" style="3" customWidth="1"/>
    <col min="7" max="7" width="11.57421875" style="3" customWidth="1"/>
    <col min="8" max="8" width="45.7109375" style="3" bestFit="1" customWidth="1"/>
    <col min="9" max="10" width="12.140625" style="6" customWidth="1"/>
    <col min="11" max="11" width="12.140625" style="3" customWidth="1"/>
    <col min="12" max="12" width="9.7109375" style="1" bestFit="1" customWidth="1"/>
    <col min="13" max="13" width="9.140625" style="3" customWidth="1"/>
    <col min="14" max="14" width="18.8515625" style="3" customWidth="1"/>
    <col min="15" max="15" width="11.7109375" style="3" bestFit="1" customWidth="1"/>
    <col min="16" max="16384" width="9.140625" style="3" customWidth="1"/>
  </cols>
  <sheetData>
    <row r="1" spans="2:11" ht="14.25" customHeight="1">
      <c r="B1" s="8" t="s">
        <v>88</v>
      </c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9" t="s">
        <v>125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1" ht="12.75" customHeight="1">
      <c r="B3" s="8" t="s">
        <v>126</v>
      </c>
      <c r="C3" s="8"/>
      <c r="D3" s="8"/>
      <c r="E3" s="8"/>
      <c r="F3" s="8"/>
      <c r="G3" s="8"/>
      <c r="H3" s="8"/>
      <c r="I3" s="8"/>
      <c r="J3" s="8"/>
      <c r="K3" s="8"/>
    </row>
    <row r="4" spans="1:12" ht="12.75" customHeight="1">
      <c r="A4" s="19" t="s">
        <v>127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1" ht="12.75" customHeigh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1:12" s="5" customFormat="1" ht="25.5">
      <c r="A6" s="11" t="s">
        <v>108</v>
      </c>
      <c r="B6" s="2" t="s">
        <v>93</v>
      </c>
      <c r="C6" s="2" t="s">
        <v>0</v>
      </c>
      <c r="D6" s="2" t="s">
        <v>83</v>
      </c>
      <c r="E6" s="2" t="s">
        <v>92</v>
      </c>
      <c r="F6" s="2" t="s">
        <v>85</v>
      </c>
      <c r="G6" s="2" t="s">
        <v>84</v>
      </c>
      <c r="H6" s="2" t="s">
        <v>1</v>
      </c>
      <c r="I6" s="4" t="s">
        <v>86</v>
      </c>
      <c r="J6" s="4" t="s">
        <v>87</v>
      </c>
      <c r="K6" s="2" t="s">
        <v>89</v>
      </c>
      <c r="L6" s="11" t="s">
        <v>107</v>
      </c>
    </row>
    <row r="7" spans="1:15" s="5" customFormat="1" ht="12.75">
      <c r="A7" s="16" t="s">
        <v>102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16" t="s">
        <v>128</v>
      </c>
      <c r="O7" s="16"/>
    </row>
    <row r="8" spans="1:15" s="5" customFormat="1" ht="12.75">
      <c r="A8" s="18" t="s">
        <v>114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5" t="s">
        <v>102</v>
      </c>
      <c r="O8" s="12">
        <v>14</v>
      </c>
    </row>
    <row r="9" spans="1:15" ht="12.75" customHeight="1">
      <c r="A9" s="1">
        <v>1</v>
      </c>
      <c r="B9" s="3" t="s">
        <v>101</v>
      </c>
      <c r="C9" s="1">
        <v>1961</v>
      </c>
      <c r="D9" s="1" t="s">
        <v>90</v>
      </c>
      <c r="E9" s="1">
        <f>IF(D9="s",1,IF(C9&gt;1995,2,IF(C9&gt;1990,3,IF(C9&lt;1975,5,4))))</f>
        <v>1</v>
      </c>
      <c r="F9" s="1" t="str">
        <f>IF(E9=1,"Sievietes",IF(E9=2,"Jaunieši",IF(E9=3,"Juniori",IF(E9=4,"Vīri","Seniori"))))</f>
        <v>Sievietes</v>
      </c>
      <c r="G9" s="1" t="str">
        <f>IF(E9=1,IF(I9&gt;57,"57+","57"),IF(OR(E9=4,E9=5),IF(I9&gt;105,"105+",IF(I9&gt;83,"105","83")),IF(E9=2,IF(I9&gt;83,"83+",IF(I9&gt;66,"83","66")),IF(I9&gt;93,"93+",IF(I9&gt;74,"93","74")))))</f>
        <v>57</v>
      </c>
      <c r="H9" s="3" t="s">
        <v>94</v>
      </c>
      <c r="I9" s="6">
        <v>53.2</v>
      </c>
      <c r="J9" s="9">
        <f>ROUNDUP(IF(E9=1,I9/2,I9),0)</f>
        <v>27</v>
      </c>
      <c r="K9" s="10">
        <v>50</v>
      </c>
      <c r="L9" s="1">
        <f>IF(A9=1,12,IF(A9&gt;9,1,11-A9))</f>
        <v>12</v>
      </c>
      <c r="N9" s="3" t="s">
        <v>103</v>
      </c>
      <c r="O9" s="1">
        <v>12</v>
      </c>
    </row>
    <row r="10" spans="1:15" ht="12.75" customHeight="1">
      <c r="A10" s="1">
        <v>2</v>
      </c>
      <c r="B10" s="3" t="s">
        <v>96</v>
      </c>
      <c r="C10" s="1">
        <v>1993</v>
      </c>
      <c r="D10" s="1" t="s">
        <v>90</v>
      </c>
      <c r="E10" s="1">
        <f>IF(D10="s",1,IF(C10&gt;1995,2,IF(C10&gt;1990,3,IF(C10&lt;1975,5,4))))</f>
        <v>1</v>
      </c>
      <c r="F10" s="1" t="str">
        <f>IF(E10=1,"Sievietes",IF(E10=2,"Jaunieši",IF(E10=3,"Juniori",IF(E10=4,"Vīri","Seniori"))))</f>
        <v>Sievietes</v>
      </c>
      <c r="G10" s="1" t="str">
        <f>IF(E10=1,IF(I10&gt;57,"57+","57"),IF(OR(E10=4,E10=5),IF(I10&gt;105,"105+",IF(I10&gt;83,"105","83")),IF(E10=2,IF(I10&gt;83,"83+",IF(I10&gt;66,"83","66")),IF(I10&gt;93,"93+",IF(I10&gt;74,"93","74")))))</f>
        <v>57</v>
      </c>
      <c r="H10" s="3" t="s">
        <v>32</v>
      </c>
      <c r="I10" s="6">
        <v>54.95</v>
      </c>
      <c r="J10" s="9">
        <f>ROUNDUP(IF(E10=1,I10/2,I10),0)</f>
        <v>28</v>
      </c>
      <c r="K10" s="10">
        <v>39</v>
      </c>
      <c r="L10" s="1">
        <f aca="true" t="shared" si="0" ref="L10:L119">IF(A10=1,12,IF(A10&gt;9,1,11-A10))</f>
        <v>9</v>
      </c>
      <c r="N10" s="3" t="s">
        <v>104</v>
      </c>
      <c r="O10" s="1">
        <v>14</v>
      </c>
    </row>
    <row r="11" spans="1:15" ht="12.75" customHeight="1">
      <c r="A11" s="1">
        <v>3</v>
      </c>
      <c r="B11" s="3" t="s">
        <v>30</v>
      </c>
      <c r="C11" s="1">
        <v>1999</v>
      </c>
      <c r="D11" s="1" t="s">
        <v>90</v>
      </c>
      <c r="E11" s="1">
        <f>IF(D11="s",1,IF(C11&gt;1995,2,IF(C11&gt;1990,3,IF(C11&lt;1975,5,4))))</f>
        <v>1</v>
      </c>
      <c r="F11" s="1" t="str">
        <f>IF(E11=1,"Sievietes",IF(E11=2,"Jaunieši",IF(E11=3,"Juniori",IF(E11=4,"Vīri","Seniori"))))</f>
        <v>Sievietes</v>
      </c>
      <c r="G11" s="1" t="str">
        <f>IF(E11=1,IF(I11&gt;57,"57+","57"),IF(OR(E11=4,E11=5),IF(I11&gt;105,"105+",IF(I11&gt;83,"105","83")),IF(E11=2,IF(I11&gt;83,"83+",IF(I11&gt;66,"83","66")),IF(I11&gt;93,"93+",IF(I11&gt;74,"93","74")))))</f>
        <v>57</v>
      </c>
      <c r="H11" s="3" t="s">
        <v>29</v>
      </c>
      <c r="I11" s="6">
        <v>53.2</v>
      </c>
      <c r="J11" s="9">
        <f>ROUNDUP(IF(E11=1,I11/2,I11),0)</f>
        <v>27</v>
      </c>
      <c r="K11" s="10">
        <v>32</v>
      </c>
      <c r="L11" s="1">
        <f t="shared" si="0"/>
        <v>8</v>
      </c>
      <c r="N11" s="3" t="s">
        <v>105</v>
      </c>
      <c r="O11" s="1">
        <v>16</v>
      </c>
    </row>
    <row r="12" spans="1:15" ht="12.75" customHeight="1">
      <c r="A12" s="1">
        <v>4</v>
      </c>
      <c r="B12" s="3" t="s">
        <v>27</v>
      </c>
      <c r="C12" s="1">
        <v>1985</v>
      </c>
      <c r="D12" s="1" t="s">
        <v>90</v>
      </c>
      <c r="E12" s="1">
        <f>IF(D12="s",1,IF(C12&gt;1995,2,IF(C12&gt;1990,3,IF(C12&lt;1975,5,4))))</f>
        <v>1</v>
      </c>
      <c r="F12" s="1" t="str">
        <f>IF(E12=1,"Sievietes",IF(E12=2,"Jaunieši",IF(E12=3,"Juniori",IF(E12=4,"Vīri","Seniori"))))</f>
        <v>Sievietes</v>
      </c>
      <c r="G12" s="1" t="str">
        <f>IF(E12=1,IF(I12&gt;57,"57+","57"),IF(OR(E12=4,E12=5),IF(I12&gt;105,"105+",IF(I12&gt;83,"105","83")),IF(E12=2,IF(I12&gt;83,"83+",IF(I12&gt;66,"83","66")),IF(I12&gt;93,"93+",IF(I12&gt;74,"93","74")))))</f>
        <v>57</v>
      </c>
      <c r="H12" s="3" t="s">
        <v>5</v>
      </c>
      <c r="I12" s="6">
        <v>51.5</v>
      </c>
      <c r="J12" s="9">
        <f>ROUNDUP(IF(E12=1,I12/2,I12),0)</f>
        <v>26</v>
      </c>
      <c r="K12" s="10">
        <v>29</v>
      </c>
      <c r="L12" s="1">
        <f t="shared" si="0"/>
        <v>7</v>
      </c>
      <c r="N12" s="3" t="s">
        <v>106</v>
      </c>
      <c r="O12" s="1">
        <v>15</v>
      </c>
    </row>
    <row r="13" spans="1:15" ht="12.75" customHeight="1">
      <c r="A13" s="1">
        <v>5</v>
      </c>
      <c r="B13" s="3" t="s">
        <v>31</v>
      </c>
      <c r="C13" s="1">
        <v>1992</v>
      </c>
      <c r="D13" s="1" t="s">
        <v>90</v>
      </c>
      <c r="E13" s="1">
        <f>IF(D13="s",1,IF(C13&gt;1995,2,IF(C13&gt;1990,3,IF(C13&lt;1975,5,4))))</f>
        <v>1</v>
      </c>
      <c r="F13" s="1" t="str">
        <f>IF(E13=1,"Sievietes",IF(E13=2,"Jaunieši",IF(E13=3,"Juniori",IF(E13=4,"Vīri","Seniori"))))</f>
        <v>Sievietes</v>
      </c>
      <c r="G13" s="1" t="str">
        <f>IF(E13=1,IF(I13&gt;57,"57+","57"),IF(OR(E13=4,E13=5),IF(I13&gt;105,"105+",IF(I13&gt;83,"105","83")),IF(E13=2,IF(I13&gt;83,"83+",IF(I13&gt;66,"83","66")),IF(I13&gt;93,"93+",IF(I13&gt;74,"93","74")))))</f>
        <v>57</v>
      </c>
      <c r="H13" s="3" t="s">
        <v>32</v>
      </c>
      <c r="I13" s="6">
        <v>54</v>
      </c>
      <c r="J13" s="9">
        <f>ROUNDUP(IF(E13=1,I13/2,I13),0)</f>
        <v>27</v>
      </c>
      <c r="K13" s="10">
        <v>21</v>
      </c>
      <c r="L13" s="1">
        <f t="shared" si="0"/>
        <v>6</v>
      </c>
      <c r="N13" s="13" t="s">
        <v>129</v>
      </c>
      <c r="O13" s="21">
        <f>SUM(O8:O12)</f>
        <v>71</v>
      </c>
    </row>
    <row r="14" spans="1:12" ht="12.75" customHeight="1">
      <c r="A14" s="1">
        <v>6</v>
      </c>
      <c r="B14" s="3" t="s">
        <v>28</v>
      </c>
      <c r="C14" s="1">
        <v>1994</v>
      </c>
      <c r="D14" s="1" t="s">
        <v>90</v>
      </c>
      <c r="E14" s="1">
        <f>IF(D14="s",1,IF(C14&gt;1995,2,IF(C14&gt;1990,3,IF(C14&lt;1975,5,4))))</f>
        <v>1</v>
      </c>
      <c r="F14" s="1" t="str">
        <f>IF(E14=1,"Sievietes",IF(E14=2,"Jaunieši",IF(E14=3,"Juniori",IF(E14=4,"Vīri","Seniori"))))</f>
        <v>Sievietes</v>
      </c>
      <c r="G14" s="1" t="str">
        <f>IF(E14=1,IF(I14&gt;57,"57+","57"),IF(OR(E14=4,E14=5),IF(I14&gt;105,"105+",IF(I14&gt;83,"105","83")),IF(E14=2,IF(I14&gt;83,"83+",IF(I14&gt;66,"83","66")),IF(I14&gt;93,"93+",IF(I14&gt;74,"93","74")))))</f>
        <v>57</v>
      </c>
      <c r="H14" s="3" t="s">
        <v>29</v>
      </c>
      <c r="I14" s="6">
        <v>53.55</v>
      </c>
      <c r="J14" s="9">
        <f>ROUNDUP(IF(E14=1,I14/2,I14),0)</f>
        <v>27</v>
      </c>
      <c r="K14" s="10">
        <v>14</v>
      </c>
      <c r="L14" s="1">
        <f t="shared" si="0"/>
        <v>5</v>
      </c>
    </row>
    <row r="15" spans="1:15" s="5" customFormat="1" ht="12.75">
      <c r="A15" s="18" t="s">
        <v>115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N15" s="16" t="s">
        <v>130</v>
      </c>
      <c r="O15" s="16"/>
    </row>
    <row r="16" spans="1:15" ht="12.75" customHeight="1">
      <c r="A16" s="1">
        <v>1</v>
      </c>
      <c r="B16" s="3" t="s">
        <v>40</v>
      </c>
      <c r="C16" s="1">
        <v>1984</v>
      </c>
      <c r="D16" s="1" t="s">
        <v>90</v>
      </c>
      <c r="E16" s="1">
        <f>IF(D16="s",1,IF(C16&gt;1995,2,IF(C16&gt;1990,3,IF(C16&lt;1975,5,4))))</f>
        <v>1</v>
      </c>
      <c r="F16" s="1" t="str">
        <f>IF(E16=1,"Sievietes",IF(E16=2,"Jaunieši",IF(E16=3,"Juniori",IF(E16=4,"Vīri","Seniori"))))</f>
        <v>Sievietes</v>
      </c>
      <c r="G16" s="1" t="str">
        <f>IF(E16=1,IF(I16&gt;57,"57+","57"),IF(OR(E16=4,E16=5),IF(I16&gt;105,"105+",IF(I16&gt;83,"105","83")),IF(E16=2,IF(I16&gt;83,"83+",IF(I16&gt;66,"83","66")),IF(I16&gt;93,"93+",IF(I16&gt;74,"93","74")))))</f>
        <v>57+</v>
      </c>
      <c r="H16" s="3" t="s">
        <v>41</v>
      </c>
      <c r="I16" s="6">
        <v>58.45</v>
      </c>
      <c r="J16" s="9">
        <f>ROUNDUP(IF(E16=1,I16/2,I16),0)</f>
        <v>30</v>
      </c>
      <c r="K16" s="10">
        <v>34</v>
      </c>
      <c r="L16" s="1">
        <f t="shared" si="0"/>
        <v>12</v>
      </c>
      <c r="N16" s="5" t="s">
        <v>131</v>
      </c>
      <c r="O16" s="22" t="s">
        <v>132</v>
      </c>
    </row>
    <row r="17" spans="1:15" ht="12.75" customHeight="1">
      <c r="A17" s="1">
        <v>2</v>
      </c>
      <c r="B17" s="3" t="s">
        <v>38</v>
      </c>
      <c r="C17" s="1">
        <v>1995</v>
      </c>
      <c r="D17" s="1" t="s">
        <v>90</v>
      </c>
      <c r="E17" s="1">
        <f>IF(D17="s",1,IF(C17&gt;1995,2,IF(C17&gt;1990,3,IF(C17&lt;1975,5,4))))</f>
        <v>1</v>
      </c>
      <c r="F17" s="1" t="str">
        <f>IF(E17=1,"Sievietes",IF(E17=2,"Jaunieši",IF(E17=3,"Juniori",IF(E17=4,"Vīri","Seniori"))))</f>
        <v>Sievietes</v>
      </c>
      <c r="G17" s="1" t="str">
        <f>IF(E17=1,IF(I17&gt;57,"57+","57"),IF(OR(E17=4,E17=5),IF(I17&gt;105,"105+",IF(I17&gt;83,"105","83")),IF(E17=2,IF(I17&gt;83,"83+",IF(I17&gt;66,"83","66")),IF(I17&gt;93,"93+",IF(I17&gt;74,"93","74")))))</f>
        <v>57+</v>
      </c>
      <c r="H17" s="3" t="s">
        <v>29</v>
      </c>
      <c r="I17" s="6">
        <v>63.95</v>
      </c>
      <c r="J17" s="9">
        <f>ROUNDUP(IF(E17=1,I17/2,I17),0)</f>
        <v>32</v>
      </c>
      <c r="K17" s="10">
        <v>27</v>
      </c>
      <c r="L17" s="1">
        <f t="shared" si="0"/>
        <v>9</v>
      </c>
      <c r="N17" s="3" t="s">
        <v>133</v>
      </c>
      <c r="O17" s="23" t="s">
        <v>134</v>
      </c>
    </row>
    <row r="18" spans="1:15" ht="12.75" customHeight="1">
      <c r="A18" s="1">
        <v>3</v>
      </c>
      <c r="B18" s="3" t="s">
        <v>33</v>
      </c>
      <c r="C18" s="1">
        <v>1978</v>
      </c>
      <c r="D18" s="1" t="s">
        <v>90</v>
      </c>
      <c r="E18" s="1">
        <f>IF(D18="s",1,IF(C18&gt;1995,2,IF(C18&gt;1990,3,IF(C18&lt;1975,5,4))))</f>
        <v>1</v>
      </c>
      <c r="F18" s="1" t="str">
        <f>IF(E18=1,"Sievietes",IF(E18=2,"Jaunieši",IF(E18=3,"Juniori",IF(E18=4,"Vīri","Seniori"))))</f>
        <v>Sievietes</v>
      </c>
      <c r="G18" s="1" t="str">
        <f>IF(E18=1,IF(I18&gt;57,"57+","57"),IF(OR(E18=4,E18=5),IF(I18&gt;105,"105+",IF(I18&gt;83,"105","83")),IF(E18=2,IF(I18&gt;83,"83+",IF(I18&gt;66,"83","66")),IF(I18&gt;93,"93+",IF(I18&gt;74,"93","74")))))</f>
        <v>57+</v>
      </c>
      <c r="H18" s="3" t="s">
        <v>34</v>
      </c>
      <c r="I18" s="9">
        <v>83.15</v>
      </c>
      <c r="J18" s="9">
        <f>ROUNDUP(IF(E18=1,I18/2,I18),0)</f>
        <v>42</v>
      </c>
      <c r="K18" s="10">
        <v>26</v>
      </c>
      <c r="L18" s="1">
        <f t="shared" si="0"/>
        <v>8</v>
      </c>
      <c r="N18" s="3" t="s">
        <v>135</v>
      </c>
      <c r="O18" s="23" t="s">
        <v>136</v>
      </c>
    </row>
    <row r="19" spans="1:15" ht="12.75" customHeight="1">
      <c r="A19" s="1">
        <v>4</v>
      </c>
      <c r="B19" s="3" t="s">
        <v>37</v>
      </c>
      <c r="C19" s="1">
        <v>1991</v>
      </c>
      <c r="D19" s="1" t="s">
        <v>90</v>
      </c>
      <c r="E19" s="1">
        <f>IF(D19="s",1,IF(C19&gt;1995,2,IF(C19&gt;1990,3,IF(C19&lt;1975,5,4))))</f>
        <v>1</v>
      </c>
      <c r="F19" s="1" t="str">
        <f>IF(E19=1,"Sievietes",IF(E19=2,"Jaunieši",IF(E19=3,"Juniori",IF(E19=4,"Vīri","Seniori"))))</f>
        <v>Sievietes</v>
      </c>
      <c r="G19" s="1" t="str">
        <f>IF(E19=1,IF(I19&gt;57,"57+","57"),IF(OR(E19=4,E19=5),IF(I19&gt;105,"105+",IF(I19&gt;83,"105","83")),IF(E19=2,IF(I19&gt;83,"83+",IF(I19&gt;66,"83","66")),IF(I19&gt;93,"93+",IF(I19&gt;74,"93","74")))))</f>
        <v>57+</v>
      </c>
      <c r="H19" s="3" t="s">
        <v>29</v>
      </c>
      <c r="I19" s="6">
        <v>60.5</v>
      </c>
      <c r="J19" s="9">
        <f>ROUNDUP(IF(E19=1,I19/2,I19),0)</f>
        <v>31</v>
      </c>
      <c r="K19" s="10">
        <v>25</v>
      </c>
      <c r="L19" s="1">
        <f t="shared" si="0"/>
        <v>7</v>
      </c>
      <c r="N19" s="3" t="s">
        <v>137</v>
      </c>
      <c r="O19" s="23" t="s">
        <v>138</v>
      </c>
    </row>
    <row r="20" spans="1:15" ht="12.75" customHeight="1">
      <c r="A20" s="1">
        <v>5</v>
      </c>
      <c r="B20" s="3" t="s">
        <v>36</v>
      </c>
      <c r="C20" s="1">
        <v>1989</v>
      </c>
      <c r="D20" s="1" t="s">
        <v>90</v>
      </c>
      <c r="E20" s="1">
        <f>IF(D20="s",1,IF(C20&gt;1995,2,IF(C20&gt;1990,3,IF(C20&lt;1975,5,4))))</f>
        <v>1</v>
      </c>
      <c r="F20" s="1" t="str">
        <f>IF(E20=1,"Sievietes",IF(E20=2,"Jaunieši",IF(E20=3,"Juniori",IF(E20=4,"Vīri","Seniori"))))</f>
        <v>Sievietes</v>
      </c>
      <c r="G20" s="1" t="str">
        <f>IF(E20=1,IF(I20&gt;57,"57+","57"),IF(OR(E20=4,E20=5),IF(I20&gt;105,"105+",IF(I20&gt;83,"105","83")),IF(E20=2,IF(I20&gt;83,"83+",IF(I20&gt;66,"83","66")),IF(I20&gt;93,"93+",IF(I20&gt;74,"93","74")))))</f>
        <v>57+</v>
      </c>
      <c r="H20" s="3" t="s">
        <v>32</v>
      </c>
      <c r="I20" s="6">
        <v>60.1</v>
      </c>
      <c r="J20" s="9">
        <f>ROUNDUP(IF(E20=1,I20/2,I20),0)</f>
        <v>31</v>
      </c>
      <c r="K20" s="10">
        <v>20</v>
      </c>
      <c r="L20" s="1">
        <f t="shared" si="0"/>
        <v>6</v>
      </c>
      <c r="O20" s="1"/>
    </row>
    <row r="21" spans="1:15" ht="12.75" customHeight="1">
      <c r="A21" s="1">
        <v>6</v>
      </c>
      <c r="B21" s="3" t="s">
        <v>26</v>
      </c>
      <c r="C21" s="1">
        <v>1987</v>
      </c>
      <c r="D21" s="1" t="s">
        <v>90</v>
      </c>
      <c r="E21" s="1">
        <f>IF(D21="s",1,IF(C21&gt;1995,2,IF(C21&gt;1990,3,IF(C21&lt;1975,5,4))))</f>
        <v>1</v>
      </c>
      <c r="F21" s="1" t="str">
        <f>IF(E21=1,"Sievietes",IF(E21=2,"Jaunieši",IF(E21=3,"Juniori",IF(E21=4,"Vīri","Seniori"))))</f>
        <v>Sievietes</v>
      </c>
      <c r="G21" s="1" t="str">
        <f>IF(E21=1,IF(I21&gt;57,"57+","57"),IF(OR(E21=4,E21=5),IF(I21&gt;105,"105+",IF(I21&gt;83,"105","83")),IF(E21=2,IF(I21&gt;83,"83+",IF(I21&gt;66,"83","66")),IF(I21&gt;93,"93+",IF(I21&gt;74,"93","74")))))</f>
        <v>57+</v>
      </c>
      <c r="H21" s="3" t="s">
        <v>4</v>
      </c>
      <c r="I21" s="9">
        <v>59.35</v>
      </c>
      <c r="J21" s="9">
        <f>ROUNDUP(IF(E21=1,I21/2,I21),0)</f>
        <v>30</v>
      </c>
      <c r="K21" s="10">
        <v>20</v>
      </c>
      <c r="L21" s="1">
        <f t="shared" si="0"/>
        <v>5</v>
      </c>
      <c r="N21" s="13"/>
      <c r="O21" s="21"/>
    </row>
    <row r="22" spans="1:12" ht="12.75" customHeight="1">
      <c r="A22" s="1">
        <v>7</v>
      </c>
      <c r="B22" s="3" t="s">
        <v>39</v>
      </c>
      <c r="C22" s="1">
        <v>1979</v>
      </c>
      <c r="D22" s="1" t="s">
        <v>90</v>
      </c>
      <c r="E22" s="1">
        <f>IF(D22="s",1,IF(C22&gt;1995,2,IF(C22&gt;1990,3,IF(C22&lt;1975,5,4))))</f>
        <v>1</v>
      </c>
      <c r="F22" s="1" t="str">
        <f>IF(E22=1,"Sievietes",IF(E22=2,"Jaunieši",IF(E22=3,"Juniori",IF(E22=4,"Vīri","Seniori"))))</f>
        <v>Sievietes</v>
      </c>
      <c r="G22" s="1" t="str">
        <f>IF(E22=1,IF(I22&gt;57,"57+","57"),IF(OR(E22=4,E22=5),IF(I22&gt;105,"105+",IF(I22&gt;83,"105","83")),IF(E22=2,IF(I22&gt;83,"83+",IF(I22&gt;66,"83","66")),IF(I22&gt;93,"93+",IF(I22&gt;74,"93","74")))))</f>
        <v>57+</v>
      </c>
      <c r="H22" s="3" t="s">
        <v>2</v>
      </c>
      <c r="I22" s="9">
        <v>62.55</v>
      </c>
      <c r="J22" s="9">
        <f>ROUNDUP(IF(E22=1,I22/2,I22),0)</f>
        <v>32</v>
      </c>
      <c r="K22" s="10">
        <v>19</v>
      </c>
      <c r="L22" s="1">
        <f t="shared" si="0"/>
        <v>4</v>
      </c>
    </row>
    <row r="23" spans="1:12" ht="12.75" customHeight="1">
      <c r="A23" s="1">
        <v>8</v>
      </c>
      <c r="B23" s="3" t="s">
        <v>35</v>
      </c>
      <c r="C23" s="1">
        <v>1997</v>
      </c>
      <c r="D23" s="1" t="s">
        <v>90</v>
      </c>
      <c r="E23" s="1">
        <f>IF(D23="s",1,IF(C23&gt;1995,2,IF(C23&gt;1990,3,IF(C23&lt;1975,5,4))))</f>
        <v>1</v>
      </c>
      <c r="F23" s="1" t="str">
        <f>IF(E23=1,"Sievietes",IF(E23=2,"Jaunieši",IF(E23=3,"Juniori",IF(E23=4,"Vīri","Seniori"))))</f>
        <v>Sievietes</v>
      </c>
      <c r="G23" s="1" t="str">
        <f>IF(E23=1,IF(I23&gt;57,"57+","57"),IF(OR(E23=4,E23=5),IF(I23&gt;105,"105+",IF(I23&gt;83,"105","83")),IF(E23=2,IF(I23&gt;83,"83+",IF(I23&gt;66,"83","66")),IF(I23&gt;93,"93+",IF(I23&gt;74,"93","74")))))</f>
        <v>57+</v>
      </c>
      <c r="H23" s="3" t="s">
        <v>34</v>
      </c>
      <c r="I23" s="6">
        <v>72.75</v>
      </c>
      <c r="J23" s="9">
        <f>ROUNDUP(IF(E23=1,I23/2,I23),0)</f>
        <v>37</v>
      </c>
      <c r="K23" s="10">
        <v>18</v>
      </c>
      <c r="L23" s="1">
        <f t="shared" si="0"/>
        <v>3</v>
      </c>
    </row>
    <row r="24" spans="3:11" ht="12.75" customHeight="1">
      <c r="C24" s="1"/>
      <c r="D24" s="1"/>
      <c r="E24" s="1"/>
      <c r="F24" s="1"/>
      <c r="G24" s="1"/>
      <c r="J24" s="9"/>
      <c r="K24" s="10"/>
    </row>
    <row r="25" spans="1:12" ht="12.75" customHeight="1">
      <c r="A25" s="20" t="s">
        <v>124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1" ht="12.75" customHeight="1">
      <c r="A26" s="1">
        <v>1</v>
      </c>
      <c r="B26" s="3" t="s">
        <v>101</v>
      </c>
      <c r="C26" s="1">
        <v>1961</v>
      </c>
      <c r="D26" s="1" t="s">
        <v>90</v>
      </c>
      <c r="E26" s="1">
        <v>1</v>
      </c>
      <c r="F26" s="1" t="s">
        <v>102</v>
      </c>
      <c r="G26" s="1" t="s">
        <v>109</v>
      </c>
      <c r="H26" s="3" t="s">
        <v>94</v>
      </c>
      <c r="I26" s="6">
        <v>53.2</v>
      </c>
      <c r="J26" s="9">
        <v>27</v>
      </c>
      <c r="K26" s="10">
        <v>50</v>
      </c>
    </row>
    <row r="27" spans="1:11" ht="12.75" customHeight="1">
      <c r="A27" s="1">
        <v>2</v>
      </c>
      <c r="B27" s="3" t="s">
        <v>96</v>
      </c>
      <c r="C27" s="1">
        <v>1993</v>
      </c>
      <c r="D27" s="1" t="s">
        <v>90</v>
      </c>
      <c r="E27" s="1">
        <v>1</v>
      </c>
      <c r="F27" s="1" t="s">
        <v>102</v>
      </c>
      <c r="G27" s="1" t="s">
        <v>109</v>
      </c>
      <c r="H27" s="3" t="s">
        <v>32</v>
      </c>
      <c r="I27" s="6">
        <v>54.95</v>
      </c>
      <c r="J27" s="9">
        <v>28</v>
      </c>
      <c r="K27" s="10">
        <v>39</v>
      </c>
    </row>
    <row r="28" spans="1:11" ht="12.75" customHeight="1">
      <c r="A28" s="1">
        <v>3</v>
      </c>
      <c r="B28" s="3" t="s">
        <v>40</v>
      </c>
      <c r="C28" s="1">
        <v>1984</v>
      </c>
      <c r="D28" s="1" t="s">
        <v>90</v>
      </c>
      <c r="E28" s="1">
        <v>1</v>
      </c>
      <c r="F28" s="1" t="s">
        <v>102</v>
      </c>
      <c r="G28" s="1" t="s">
        <v>110</v>
      </c>
      <c r="H28" s="3" t="s">
        <v>41</v>
      </c>
      <c r="I28" s="6">
        <v>58.45</v>
      </c>
      <c r="J28" s="9">
        <v>30</v>
      </c>
      <c r="K28" s="10">
        <v>34</v>
      </c>
    </row>
    <row r="29" spans="3:11" ht="12.75" customHeight="1">
      <c r="C29" s="1"/>
      <c r="D29" s="1"/>
      <c r="E29" s="1"/>
      <c r="F29" s="1"/>
      <c r="G29" s="1"/>
      <c r="J29" s="9"/>
      <c r="K29" s="10"/>
    </row>
    <row r="30" spans="1:12" s="5" customFormat="1" ht="12.75">
      <c r="A30" s="16" t="s">
        <v>103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5" customFormat="1" ht="12.75">
      <c r="A31" s="18" t="s">
        <v>116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 customHeight="1">
      <c r="A32" s="1">
        <v>1</v>
      </c>
      <c r="B32" s="3" t="s">
        <v>44</v>
      </c>
      <c r="C32" s="1">
        <v>1997</v>
      </c>
      <c r="D32" s="1" t="s">
        <v>91</v>
      </c>
      <c r="E32" s="1">
        <f>IF(D32="s",1,IF(C32&gt;1995,2,IF(C32&gt;1990,3,IF(C32&lt;1975,5,4))))</f>
        <v>2</v>
      </c>
      <c r="F32" s="1" t="str">
        <f>IF(E32=1,"Sievietes",IF(E32=2,"Jaunieši",IF(E32=3,"Juniori",IF(E32=4,"Vīri","Seniori"))))</f>
        <v>Jaunieši</v>
      </c>
      <c r="G32" s="1" t="str">
        <f>IF(E32=1,IF(I32&gt;57,"57+","57"),IF(OR(E32=4,E32=5),IF(I32&gt;105,"105+",IF(I32&gt;83,"105","83")),IF(E32=2,IF(I32&gt;83,"83+",IF(I32&gt;66,"83","66")),IF(I32&gt;93,"93+",IF(I32&gt;74,"93","74")))))</f>
        <v>66</v>
      </c>
      <c r="H32" s="3" t="s">
        <v>5</v>
      </c>
      <c r="I32" s="6">
        <v>63.95</v>
      </c>
      <c r="J32" s="9">
        <f>ROUNDUP(IF(E32=1,I32/2,I32),0)</f>
        <v>64</v>
      </c>
      <c r="K32" s="10">
        <v>28</v>
      </c>
      <c r="L32" s="1">
        <f t="shared" si="0"/>
        <v>12</v>
      </c>
    </row>
    <row r="33" spans="1:12" ht="12.75" customHeight="1">
      <c r="A33" s="1">
        <v>2</v>
      </c>
      <c r="B33" s="3" t="s">
        <v>42</v>
      </c>
      <c r="C33" s="1">
        <v>1998</v>
      </c>
      <c r="D33" s="1" t="s">
        <v>91</v>
      </c>
      <c r="E33" s="1">
        <f>IF(D33="s",1,IF(C33&gt;1995,2,IF(C33&gt;1990,3,IF(C33&lt;1975,5,4))))</f>
        <v>2</v>
      </c>
      <c r="F33" s="1" t="str">
        <f>IF(E33=1,"Sievietes",IF(E33=2,"Jaunieši",IF(E33=3,"Juniori",IF(E33=4,"Vīri","Seniori"))))</f>
        <v>Jaunieši</v>
      </c>
      <c r="G33" s="1" t="str">
        <f>IF(E33=1,IF(I33&gt;57,"57+","57"),IF(OR(E33=4,E33=5),IF(I33&gt;105,"105+",IF(I33&gt;83,"105","83")),IF(E33=2,IF(I33&gt;83,"83+",IF(I33&gt;66,"83","66")),IF(I33&gt;93,"93+",IF(I33&gt;74,"93","74")))))</f>
        <v>66</v>
      </c>
      <c r="H33" s="3" t="s">
        <v>2</v>
      </c>
      <c r="I33" s="6">
        <v>61.15</v>
      </c>
      <c r="J33" s="9">
        <f>ROUNDUP(IF(E33=1,I33/2,I33),0)</f>
        <v>62</v>
      </c>
      <c r="K33" s="10">
        <v>23</v>
      </c>
      <c r="L33" s="1">
        <f t="shared" si="0"/>
        <v>9</v>
      </c>
    </row>
    <row r="34" spans="1:12" ht="12.75" customHeight="1">
      <c r="A34" s="1">
        <v>3</v>
      </c>
      <c r="B34" s="3" t="s">
        <v>43</v>
      </c>
      <c r="C34" s="1">
        <v>1997</v>
      </c>
      <c r="D34" s="1" t="s">
        <v>91</v>
      </c>
      <c r="E34" s="1">
        <f>IF(D34="s",1,IF(C34&gt;1995,2,IF(C34&gt;1990,3,IF(C34&lt;1975,5,4))))</f>
        <v>2</v>
      </c>
      <c r="F34" s="1" t="str">
        <f>IF(E34=1,"Sievietes",IF(E34=2,"Jaunieši",IF(E34=3,"Juniori",IF(E34=4,"Vīri","Seniori"))))</f>
        <v>Jaunieši</v>
      </c>
      <c r="G34" s="1" t="str">
        <f>IF(E34=1,IF(I34&gt;57,"57+","57"),IF(OR(E34=4,E34=5),IF(I34&gt;105,"105+",IF(I34&gt;83,"105","83")),IF(E34=2,IF(I34&gt;83,"83+",IF(I34&gt;66,"83","66")),IF(I34&gt;93,"93+",IF(I34&gt;74,"93","74")))))</f>
        <v>66</v>
      </c>
      <c r="H34" s="3" t="s">
        <v>4</v>
      </c>
      <c r="I34" s="9">
        <v>56.9</v>
      </c>
      <c r="J34" s="9">
        <f>ROUNDUP(IF(E34=1,I34/2,I34),0)</f>
        <v>57</v>
      </c>
      <c r="K34" s="10">
        <v>19</v>
      </c>
      <c r="L34" s="1">
        <f t="shared" si="0"/>
        <v>8</v>
      </c>
    </row>
    <row r="35" spans="1:12" ht="12.75" customHeight="1">
      <c r="A35" s="1">
        <v>4</v>
      </c>
      <c r="B35" s="3" t="s">
        <v>49</v>
      </c>
      <c r="C35" s="1">
        <v>1999</v>
      </c>
      <c r="D35" s="1" t="s">
        <v>91</v>
      </c>
      <c r="E35" s="1">
        <f>IF(D35="s",1,IF(C35&gt;1995,2,IF(C35&gt;1990,3,IF(C35&lt;1975,5,4))))</f>
        <v>2</v>
      </c>
      <c r="F35" s="1" t="str">
        <f>IF(E35=1,"Sievietes",IF(E35=2,"Jaunieši",IF(E35=3,"Juniori",IF(E35=4,"Vīri","Seniori"))))</f>
        <v>Jaunieši</v>
      </c>
      <c r="G35" s="1" t="str">
        <f>IF(E35=1,IF(I35&gt;57,"57+","57"),IF(OR(E35=4,E35=5),IF(I35&gt;105,"105+",IF(I35&gt;83,"105","83")),IF(E35=2,IF(I35&gt;83,"83+",IF(I35&gt;66,"83","66")),IF(I35&gt;93,"93+",IF(I35&gt;74,"93","74")))))</f>
        <v>66</v>
      </c>
      <c r="H35" s="3" t="s">
        <v>12</v>
      </c>
      <c r="I35" s="6">
        <v>65</v>
      </c>
      <c r="J35" s="9">
        <f>ROUNDUP(IF(E35=1,I35/2,I35),0)</f>
        <v>65</v>
      </c>
      <c r="K35" s="10">
        <v>13</v>
      </c>
      <c r="L35" s="1">
        <f t="shared" si="0"/>
        <v>7</v>
      </c>
    </row>
    <row r="36" spans="1:12" ht="12.75" customHeight="1">
      <c r="A36" s="1">
        <v>5</v>
      </c>
      <c r="B36" s="3" t="s">
        <v>45</v>
      </c>
      <c r="C36" s="1">
        <v>1997</v>
      </c>
      <c r="D36" s="1" t="s">
        <v>91</v>
      </c>
      <c r="E36" s="1">
        <f>IF(D36="s",1,IF(C36&gt;1995,2,IF(C36&gt;1990,3,IF(C36&lt;1975,5,4))))</f>
        <v>2</v>
      </c>
      <c r="F36" s="1" t="str">
        <f>IF(E36=1,"Sievietes",IF(E36=2,"Jaunieši",IF(E36=3,"Juniori",IF(E36=4,"Vīri","Seniori"))))</f>
        <v>Jaunieši</v>
      </c>
      <c r="G36" s="1" t="str">
        <f>IF(E36=1,IF(I36&gt;57,"57+","57"),IF(OR(E36=4,E36=5),IF(I36&gt;105,"105+",IF(I36&gt;83,"105","83")),IF(E36=2,IF(I36&gt;83,"83+",IF(I36&gt;66,"83","66")),IF(I36&gt;93,"93+",IF(I36&gt;74,"93","74")))))</f>
        <v>66</v>
      </c>
      <c r="H36" s="3" t="s">
        <v>29</v>
      </c>
      <c r="I36" s="6">
        <v>64.3</v>
      </c>
      <c r="J36" s="9">
        <f>ROUNDUP(IF(E36=1,I36/2,I36),0)</f>
        <v>65</v>
      </c>
      <c r="K36" s="10">
        <v>8</v>
      </c>
      <c r="L36" s="1">
        <f t="shared" si="0"/>
        <v>6</v>
      </c>
    </row>
    <row r="37" spans="1:12" ht="12.75" customHeight="1">
      <c r="A37" s="1">
        <v>6</v>
      </c>
      <c r="B37" s="3" t="s">
        <v>82</v>
      </c>
      <c r="C37" s="1">
        <v>1999</v>
      </c>
      <c r="D37" s="1" t="s">
        <v>91</v>
      </c>
      <c r="E37" s="1">
        <f>IF(D37="s",1,IF(C37&gt;1995,2,IF(C37&gt;1990,3,IF(C37&lt;1975,5,4))))</f>
        <v>2</v>
      </c>
      <c r="F37" s="1" t="str">
        <f>IF(E37=1,"Sievietes",IF(E37=2,"Jaunieši",IF(E37=3,"Juniori",IF(E37=4,"Vīri","Seniori"))))</f>
        <v>Jaunieši</v>
      </c>
      <c r="G37" s="1" t="str">
        <f>IF(E37=1,IF(I37&gt;57,"57+","57"),IF(OR(E37=4,E37=5),IF(I37&gt;105,"105+",IF(I37&gt;83,"105","83")),IF(E37=2,IF(I37&gt;83,"83+",IF(I37&gt;66,"83","66")),IF(I37&gt;93,"93+",IF(I37&gt;74,"93","74")))))</f>
        <v>66</v>
      </c>
      <c r="H37" s="3" t="s">
        <v>12</v>
      </c>
      <c r="I37" s="9">
        <v>58.55</v>
      </c>
      <c r="J37" s="9">
        <f>ROUNDUP(IF(E37=1,I37/2,I37),0)</f>
        <v>59</v>
      </c>
      <c r="K37" s="10">
        <v>3</v>
      </c>
      <c r="L37" s="1">
        <f t="shared" si="0"/>
        <v>5</v>
      </c>
    </row>
    <row r="38" spans="1:12" s="5" customFormat="1" ht="12.75">
      <c r="A38" s="18" t="s">
        <v>117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2.75" customHeight="1">
      <c r="A39" s="1">
        <v>1</v>
      </c>
      <c r="B39" s="3" t="s">
        <v>46</v>
      </c>
      <c r="C39" s="1">
        <v>1996</v>
      </c>
      <c r="D39" s="1" t="s">
        <v>91</v>
      </c>
      <c r="E39" s="1">
        <f>IF(D39="s",1,IF(C39&gt;1995,2,IF(C39&gt;1990,3,IF(C39&lt;1975,5,4))))</f>
        <v>2</v>
      </c>
      <c r="F39" s="1" t="str">
        <f>IF(E39=1,"Sievietes",IF(E39=2,"Jaunieši",IF(E39=3,"Juniori",IF(E39=4,"Vīri","Seniori"))))</f>
        <v>Jaunieši</v>
      </c>
      <c r="G39" s="1" t="str">
        <f>IF(E39=1,IF(I39&gt;57,"57+","57"),IF(OR(E39=4,E39=5),IF(I39&gt;105,"105+",IF(I39&gt;83,"105","83")),IF(E39=2,IF(I39&gt;83,"83+",IF(I39&gt;66,"83","66")),IF(I39&gt;93,"93+",IF(I39&gt;74,"93","74")))))</f>
        <v>83</v>
      </c>
      <c r="H39" s="3" t="s">
        <v>12</v>
      </c>
      <c r="I39" s="6">
        <v>69</v>
      </c>
      <c r="J39" s="9">
        <f>ROUNDUP(IF(E39=1,I39/2,I39),0)</f>
        <v>69</v>
      </c>
      <c r="K39" s="10">
        <v>23</v>
      </c>
      <c r="L39" s="1">
        <f t="shared" si="0"/>
        <v>12</v>
      </c>
    </row>
    <row r="40" spans="1:12" ht="12.75" customHeight="1">
      <c r="A40" s="1">
        <v>2</v>
      </c>
      <c r="B40" s="3" t="s">
        <v>48</v>
      </c>
      <c r="C40" s="1">
        <v>1996</v>
      </c>
      <c r="D40" s="1" t="s">
        <v>91</v>
      </c>
      <c r="E40" s="1">
        <f>IF(D40="s",1,IF(C40&gt;1995,2,IF(C40&gt;1990,3,IF(C40&lt;1975,5,4))))</f>
        <v>2</v>
      </c>
      <c r="F40" s="1" t="str">
        <f>IF(E40=1,"Sievietes",IF(E40=2,"Jaunieši",IF(E40=3,"Juniori",IF(E40=4,"Vīri","Seniori"))))</f>
        <v>Jaunieši</v>
      </c>
      <c r="G40" s="1" t="str">
        <f>IF(E40=1,IF(I40&gt;57,"57+","57"),IF(OR(E40=4,E40=5),IF(I40&gt;105,"105+",IF(I40&gt;83,"105","83")),IF(E40=2,IF(I40&gt;83,"83+",IF(I40&gt;66,"83","66")),IF(I40&gt;93,"93+",IF(I40&gt;74,"93","74")))))</f>
        <v>83</v>
      </c>
      <c r="H40" s="3" t="s">
        <v>29</v>
      </c>
      <c r="I40" s="6">
        <v>71.3</v>
      </c>
      <c r="J40" s="9">
        <f>ROUNDUP(IF(E40=1,I40/2,I40),0)</f>
        <v>72</v>
      </c>
      <c r="K40" s="10">
        <v>14</v>
      </c>
      <c r="L40" s="1">
        <f t="shared" si="0"/>
        <v>9</v>
      </c>
    </row>
    <row r="41" spans="1:12" ht="12.75" customHeight="1">
      <c r="A41" s="1">
        <v>3</v>
      </c>
      <c r="B41" s="3" t="s">
        <v>47</v>
      </c>
      <c r="C41" s="1">
        <v>1997</v>
      </c>
      <c r="D41" s="1" t="s">
        <v>91</v>
      </c>
      <c r="E41" s="1">
        <f>IF(D41="s",1,IF(C41&gt;1995,2,IF(C41&gt;1990,3,IF(C41&lt;1975,5,4))))</f>
        <v>2</v>
      </c>
      <c r="F41" s="1" t="str">
        <f>IF(E41=1,"Sievietes",IF(E41=2,"Jaunieši",IF(E41=3,"Juniori",IF(E41=4,"Vīri","Seniori"))))</f>
        <v>Jaunieši</v>
      </c>
      <c r="G41" s="1" t="str">
        <f>IF(E41=1,IF(I41&gt;57,"57+","57"),IF(OR(E41=4,E41=5),IF(I41&gt;105,"105+",IF(I41&gt;83,"105","83")),IF(E41=2,IF(I41&gt;83,"83+",IF(I41&gt;66,"83","66")),IF(I41&gt;93,"93+",IF(I41&gt;74,"93","74")))))</f>
        <v>83</v>
      </c>
      <c r="H41" s="3" t="s">
        <v>29</v>
      </c>
      <c r="I41" s="6">
        <v>79.4</v>
      </c>
      <c r="J41" s="9">
        <f>ROUNDUP(IF(E41=1,I41/2,I41),0)</f>
        <v>80</v>
      </c>
      <c r="K41" s="10">
        <v>13</v>
      </c>
      <c r="L41" s="1">
        <f t="shared" si="0"/>
        <v>8</v>
      </c>
    </row>
    <row r="42" spans="1:12" ht="12.75" customHeight="1">
      <c r="A42" s="18" t="s">
        <v>118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2.75" customHeight="1">
      <c r="A43" s="1">
        <v>1</v>
      </c>
      <c r="B43" s="3" t="s">
        <v>51</v>
      </c>
      <c r="C43" s="1">
        <v>1998</v>
      </c>
      <c r="D43" s="1" t="s">
        <v>91</v>
      </c>
      <c r="E43" s="1">
        <f>IF(D43="s",1,IF(C43&gt;1995,2,IF(C43&gt;1990,3,IF(C43&lt;1975,5,4))))</f>
        <v>2</v>
      </c>
      <c r="F43" s="1" t="str">
        <f>IF(E43=1,"Sievietes",IF(E43=2,"Jaunieši",IF(E43=3,"Juniori",IF(E43=4,"Vīri","Seniori"))))</f>
        <v>Jaunieši</v>
      </c>
      <c r="G43" s="1" t="str">
        <f>IF(E43=1,IF(I43&gt;57,"57+","57"),IF(OR(E43=4,E43=5),IF(I43&gt;105,"105+",IF(I43&gt;83,"105","83")),IF(E43=2,IF(I43&gt;83,"83+",IF(I43&gt;66,"83","66")),IF(I43&gt;93,"93+",IF(I43&gt;74,"93","74")))))</f>
        <v>83+</v>
      </c>
      <c r="H43" s="3" t="s">
        <v>52</v>
      </c>
      <c r="I43" s="6">
        <v>93.5</v>
      </c>
      <c r="J43" s="9">
        <f>ROUNDUP(IF(E43=1,I43/2,I43),0)</f>
        <v>94</v>
      </c>
      <c r="K43" s="10">
        <v>21</v>
      </c>
      <c r="L43" s="1">
        <f t="shared" si="0"/>
        <v>12</v>
      </c>
    </row>
    <row r="44" spans="1:12" ht="12.75" customHeight="1">
      <c r="A44" s="1">
        <v>2</v>
      </c>
      <c r="B44" s="3" t="s">
        <v>50</v>
      </c>
      <c r="C44" s="1">
        <v>1996</v>
      </c>
      <c r="D44" s="1" t="s">
        <v>91</v>
      </c>
      <c r="E44" s="1">
        <f>IF(D44="s",1,IF(C44&gt;1995,2,IF(C44&gt;1990,3,IF(C44&lt;1975,5,4))))</f>
        <v>2</v>
      </c>
      <c r="F44" s="1" t="str">
        <f>IF(E44=1,"Sievietes",IF(E44=2,"Jaunieši",IF(E44=3,"Juniori",IF(E44=4,"Vīri","Seniori"))))</f>
        <v>Jaunieši</v>
      </c>
      <c r="G44" s="1" t="str">
        <f>IF(E44=1,IF(I44&gt;57,"57+","57"),IF(OR(E44=4,E44=5),IF(I44&gt;105,"105+",IF(I44&gt;83,"105","83")),IF(E44=2,IF(I44&gt;83,"83+",IF(I44&gt;66,"83","66")),IF(I44&gt;93,"93+",IF(I44&gt;74,"93","74")))))</f>
        <v>83+</v>
      </c>
      <c r="H44" s="3" t="s">
        <v>5</v>
      </c>
      <c r="I44" s="9">
        <v>87.5</v>
      </c>
      <c r="J44" s="9">
        <f>ROUNDUP(IF(E44=1,I44/2,I44),0)</f>
        <v>88</v>
      </c>
      <c r="K44" s="10">
        <v>17</v>
      </c>
      <c r="L44" s="1">
        <f t="shared" si="0"/>
        <v>9</v>
      </c>
    </row>
    <row r="45" spans="1:12" ht="12.75" customHeight="1">
      <c r="A45" s="1">
        <v>3</v>
      </c>
      <c r="B45" s="3" t="s">
        <v>62</v>
      </c>
      <c r="C45" s="1">
        <v>1996</v>
      </c>
      <c r="D45" s="1" t="s">
        <v>91</v>
      </c>
      <c r="E45" s="1">
        <f>IF(D45="s",1,IF(C45&gt;1995,2,IF(C45&gt;1990,3,IF(C45&lt;1975,5,4))))</f>
        <v>2</v>
      </c>
      <c r="F45" s="1" t="str">
        <f>IF(E45=1,"Sievietes",IF(E45=2,"Jaunieši",IF(E45=3,"Juniori",IF(E45=4,"Vīri","Seniori"))))</f>
        <v>Jaunieši</v>
      </c>
      <c r="G45" s="1" t="str">
        <f>IF(E45=1,IF(I45&gt;57,"57+","57"),IF(OR(E45=4,E45=5),IF(I45&gt;105,"105+",IF(I45&gt;83,"105","83")),IF(E45=2,IF(I45&gt;83,"83+",IF(I45&gt;66,"83","66")),IF(I45&gt;93,"93+",IF(I45&gt;74,"93","74")))))</f>
        <v>83+</v>
      </c>
      <c r="H45" s="3" t="s">
        <v>9</v>
      </c>
      <c r="I45" s="6">
        <v>85.35</v>
      </c>
      <c r="J45" s="9">
        <f>ROUNDUP(IF(E45=1,I45/2,I45),0)</f>
        <v>86</v>
      </c>
      <c r="K45" s="10">
        <v>17</v>
      </c>
      <c r="L45" s="1">
        <f t="shared" si="0"/>
        <v>8</v>
      </c>
    </row>
    <row r="46" spans="3:11" ht="12.75" customHeight="1">
      <c r="C46" s="1"/>
      <c r="D46" s="1"/>
      <c r="E46" s="1"/>
      <c r="F46" s="1"/>
      <c r="G46" s="1"/>
      <c r="J46" s="9"/>
      <c r="K46" s="10"/>
    </row>
    <row r="47" spans="1:12" ht="12.75" customHeight="1">
      <c r="A47" s="20" t="s">
        <v>124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1" ht="12.75" customHeight="1">
      <c r="A48" s="1">
        <v>1</v>
      </c>
      <c r="B48" s="3" t="s">
        <v>44</v>
      </c>
      <c r="C48" s="1">
        <v>1997</v>
      </c>
      <c r="D48" s="1" t="s">
        <v>91</v>
      </c>
      <c r="E48" s="1">
        <f>IF(D48="s",1,IF(C48&gt;1995,2,IF(C48&gt;1990,3,IF(C48&lt;1975,5,4))))</f>
        <v>2</v>
      </c>
      <c r="F48" s="1" t="str">
        <f>IF(E48=1,"Sievietes",IF(E48=2,"Jaunieši",IF(E48=3,"Juniori",IF(E48=4,"Vīri","Seniori"))))</f>
        <v>Jaunieši</v>
      </c>
      <c r="G48" s="1" t="str">
        <f>IF(E48=1,IF(I48&gt;57,"57+","57"),IF(OR(E48=4,E48=5),IF(I48&gt;105,"105+",IF(I48&gt;83,"105","83")),IF(E48=2,IF(I48&gt;83,"83+",IF(I48&gt;66,"83","66")),IF(I48&gt;93,"93+",IF(I48&gt;74,"93","74")))))</f>
        <v>66</v>
      </c>
      <c r="H48" s="3" t="s">
        <v>5</v>
      </c>
      <c r="I48" s="6">
        <v>63.95</v>
      </c>
      <c r="J48" s="9">
        <f>ROUNDUP(IF(E48=1,I48/2,I48),0)</f>
        <v>64</v>
      </c>
      <c r="K48" s="10">
        <v>28</v>
      </c>
    </row>
    <row r="49" spans="1:11" ht="12.75" customHeight="1">
      <c r="A49" s="1">
        <v>2</v>
      </c>
      <c r="B49" s="3" t="s">
        <v>42</v>
      </c>
      <c r="C49" s="1">
        <v>1998</v>
      </c>
      <c r="D49" s="1" t="s">
        <v>91</v>
      </c>
      <c r="E49" s="1">
        <f>IF(D49="s",1,IF(C49&gt;1995,2,IF(C49&gt;1990,3,IF(C49&lt;1975,5,4))))</f>
        <v>2</v>
      </c>
      <c r="F49" s="1" t="str">
        <f>IF(E49=1,"Sievietes",IF(E49=2,"Jaunieši",IF(E49=3,"Juniori",IF(E49=4,"Vīri","Seniori"))))</f>
        <v>Jaunieši</v>
      </c>
      <c r="G49" s="1" t="str">
        <f>IF(E49=1,IF(I49&gt;57,"57+","57"),IF(OR(E49=4,E49=5),IF(I49&gt;105,"105+",IF(I49&gt;83,"105","83")),IF(E49=2,IF(I49&gt;83,"83+",IF(I49&gt;66,"83","66")),IF(I49&gt;93,"93+",IF(I49&gt;74,"93","74")))))</f>
        <v>66</v>
      </c>
      <c r="H49" s="3" t="s">
        <v>2</v>
      </c>
      <c r="I49" s="6">
        <v>61.15</v>
      </c>
      <c r="J49" s="9">
        <f>ROUNDUP(IF(E49=1,I49/2,I49),0)</f>
        <v>62</v>
      </c>
      <c r="K49" s="10">
        <v>23</v>
      </c>
    </row>
    <row r="50" spans="1:11" ht="12.75" customHeight="1">
      <c r="A50" s="1">
        <v>3</v>
      </c>
      <c r="B50" s="3" t="s">
        <v>46</v>
      </c>
      <c r="C50" s="1">
        <v>1996</v>
      </c>
      <c r="D50" s="1" t="s">
        <v>91</v>
      </c>
      <c r="E50" s="1">
        <f>IF(D50="s",1,IF(C50&gt;1995,2,IF(C50&gt;1990,3,IF(C50&lt;1975,5,4))))</f>
        <v>2</v>
      </c>
      <c r="F50" s="1" t="str">
        <f>IF(E50=1,"Sievietes",IF(E50=2,"Jaunieši",IF(E50=3,"Juniori",IF(E50=4,"Vīri","Seniori"))))</f>
        <v>Jaunieši</v>
      </c>
      <c r="G50" s="1" t="str">
        <f>IF(E50=1,IF(I50&gt;57,"57+","57"),IF(OR(E50=4,E50=5),IF(I50&gt;105,"105+",IF(I50&gt;83,"105","83")),IF(E50=2,IF(I50&gt;83,"83+",IF(I50&gt;66,"83","66")),IF(I50&gt;93,"93+",IF(I50&gt;74,"93","74")))))</f>
        <v>83</v>
      </c>
      <c r="H50" s="3" t="s">
        <v>12</v>
      </c>
      <c r="I50" s="6">
        <v>69</v>
      </c>
      <c r="J50" s="9">
        <f>ROUNDUP(IF(E50=1,I50/2,I50),0)</f>
        <v>69</v>
      </c>
      <c r="K50" s="10">
        <v>23</v>
      </c>
    </row>
    <row r="51" spans="3:11" ht="12.75" customHeight="1">
      <c r="C51" s="1"/>
      <c r="D51" s="1"/>
      <c r="E51" s="1"/>
      <c r="F51" s="1"/>
      <c r="G51" s="1"/>
      <c r="J51" s="9"/>
      <c r="K51" s="10"/>
    </row>
    <row r="52" spans="1:12" s="5" customFormat="1" ht="12.75">
      <c r="A52" s="16" t="s">
        <v>104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s="5" customFormat="1" ht="12.75">
      <c r="A53" s="18" t="s">
        <v>119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 customHeight="1">
      <c r="A54" s="1">
        <v>1</v>
      </c>
      <c r="B54" s="3" t="s">
        <v>56</v>
      </c>
      <c r="C54" s="1">
        <v>1993</v>
      </c>
      <c r="D54" s="1" t="s">
        <v>91</v>
      </c>
      <c r="E54" s="1">
        <f>IF(D54="s",1,IF(C54&gt;1995,2,IF(C54&gt;1990,3,IF(C54&lt;1975,5,4))))</f>
        <v>3</v>
      </c>
      <c r="F54" s="1" t="str">
        <f>IF(E54=1,"Sievietes",IF(E54=2,"Jaunieši",IF(E54=3,"Juniori",IF(E54=4,"Vīri","Seniori"))))</f>
        <v>Juniori</v>
      </c>
      <c r="G54" s="1" t="str">
        <f>IF(E54=1,IF(I54&gt;57,"57+","57"),IF(OR(E54=4,E54=5),IF(I54&gt;105,"105+",IF(I54&gt;83,"105","83")),IF(E54=2,IF(I54&gt;83,"83+",IF(I54&gt;66,"83","66")),IF(I54&gt;93,"93+",IF(I54&gt;74,"93","74")))))</f>
        <v>74</v>
      </c>
      <c r="H54" s="3" t="s">
        <v>4</v>
      </c>
      <c r="I54" s="6">
        <v>72.75</v>
      </c>
      <c r="J54" s="9">
        <f>ROUNDUP(IF(E54=1,I54/2,I54),0)</f>
        <v>73</v>
      </c>
      <c r="K54" s="10">
        <v>28</v>
      </c>
      <c r="L54" s="1">
        <f t="shared" si="0"/>
        <v>12</v>
      </c>
    </row>
    <row r="55" spans="1:12" ht="12.75" customHeight="1">
      <c r="A55" s="1">
        <v>2</v>
      </c>
      <c r="B55" s="3" t="s">
        <v>53</v>
      </c>
      <c r="C55" s="1">
        <v>1991</v>
      </c>
      <c r="D55" s="1" t="s">
        <v>91</v>
      </c>
      <c r="E55" s="1">
        <f>IF(D55="s",1,IF(C55&gt;1995,2,IF(C55&gt;1990,3,IF(C55&lt;1975,5,4))))</f>
        <v>3</v>
      </c>
      <c r="F55" s="1" t="str">
        <f>IF(E55=1,"Sievietes",IF(E55=2,"Jaunieši",IF(E55=3,"Juniori",IF(E55=4,"Vīri","Seniori"))))</f>
        <v>Juniori</v>
      </c>
      <c r="G55" s="1" t="str">
        <f>IF(E55=1,IF(I55&gt;57,"57+","57"),IF(OR(E55=4,E55=5),IF(I55&gt;105,"105+",IF(I55&gt;83,"105","83")),IF(E55=2,IF(I55&gt;83,"83+",IF(I55&gt;66,"83","66")),IF(I55&gt;93,"93+",IF(I55&gt;74,"93","74")))))</f>
        <v>74</v>
      </c>
      <c r="H55" s="3" t="s">
        <v>29</v>
      </c>
      <c r="I55" s="6">
        <v>60</v>
      </c>
      <c r="J55" s="9">
        <f>ROUNDUP(IF(E55=1,I55/2,I55),0)</f>
        <v>60</v>
      </c>
      <c r="K55" s="10">
        <v>26</v>
      </c>
      <c r="L55" s="1">
        <f t="shared" si="0"/>
        <v>9</v>
      </c>
    </row>
    <row r="56" spans="1:12" ht="12.75" customHeight="1">
      <c r="A56" s="1">
        <v>3</v>
      </c>
      <c r="B56" s="3" t="s">
        <v>58</v>
      </c>
      <c r="C56" s="1">
        <v>1993</v>
      </c>
      <c r="D56" s="1" t="s">
        <v>91</v>
      </c>
      <c r="E56" s="1">
        <f>IF(D56="s",1,IF(C56&gt;1995,2,IF(C56&gt;1990,3,IF(C56&lt;1975,5,4))))</f>
        <v>3</v>
      </c>
      <c r="F56" s="1" t="str">
        <f>IF(E56=1,"Sievietes",IF(E56=2,"Jaunieši",IF(E56=3,"Juniori",IF(E56=4,"Vīri","Seniori"))))</f>
        <v>Juniori</v>
      </c>
      <c r="G56" s="1" t="str">
        <f>IF(E56=1,IF(I56&gt;57,"57+","57"),IF(OR(E56=4,E56=5),IF(I56&gt;105,"105+",IF(I56&gt;83,"105","83")),IF(E56=2,IF(I56&gt;83,"83+",IF(I56&gt;66,"83","66")),IF(I56&gt;93,"93+",IF(I56&gt;74,"93","74")))))</f>
        <v>74</v>
      </c>
      <c r="H56" s="3" t="s">
        <v>29</v>
      </c>
      <c r="I56" s="6">
        <v>67.65</v>
      </c>
      <c r="J56" s="9">
        <f>ROUNDUP(IF(E56=1,I56/2,I56),0)</f>
        <v>68</v>
      </c>
      <c r="K56" s="10">
        <v>24</v>
      </c>
      <c r="L56" s="1">
        <f t="shared" si="0"/>
        <v>8</v>
      </c>
    </row>
    <row r="57" spans="1:12" ht="12.75" customHeight="1">
      <c r="A57" s="1">
        <v>4</v>
      </c>
      <c r="B57" s="3" t="s">
        <v>57</v>
      </c>
      <c r="C57" s="1">
        <v>1995</v>
      </c>
      <c r="D57" s="1" t="s">
        <v>91</v>
      </c>
      <c r="E57" s="1">
        <f>IF(D57="s",1,IF(C57&gt;1995,2,IF(C57&gt;1990,3,IF(C57&lt;1975,5,4))))</f>
        <v>3</v>
      </c>
      <c r="F57" s="1" t="str">
        <f>IF(E57=1,"Sievietes",IF(E57=2,"Jaunieši",IF(E57=3,"Juniori",IF(E57=4,"Vīri","Seniori"))))</f>
        <v>Juniori</v>
      </c>
      <c r="G57" s="1" t="str">
        <f>IF(E57=1,IF(I57&gt;57,"57+","57"),IF(OR(E57=4,E57=5),IF(I57&gt;105,"105+",IF(I57&gt;83,"105","83")),IF(E57=2,IF(I57&gt;83,"83+",IF(I57&gt;66,"83","66")),IF(I57&gt;93,"93+",IF(I57&gt;74,"93","74")))))</f>
        <v>74</v>
      </c>
      <c r="H57" s="3" t="s">
        <v>7</v>
      </c>
      <c r="I57" s="6">
        <v>72.65</v>
      </c>
      <c r="J57" s="9">
        <f>ROUNDUP(IF(E57=1,I57/2,I57),0)</f>
        <v>73</v>
      </c>
      <c r="K57" s="10">
        <v>22</v>
      </c>
      <c r="L57" s="1">
        <f t="shared" si="0"/>
        <v>7</v>
      </c>
    </row>
    <row r="58" spans="1:12" ht="12.75" customHeight="1">
      <c r="A58" s="1">
        <v>5</v>
      </c>
      <c r="B58" s="3" t="s">
        <v>54</v>
      </c>
      <c r="C58" s="1">
        <v>1992</v>
      </c>
      <c r="D58" s="1" t="s">
        <v>91</v>
      </c>
      <c r="E58" s="1">
        <f>IF(D58="s",1,IF(C58&gt;1995,2,IF(C58&gt;1990,3,IF(C58&lt;1975,5,4))))</f>
        <v>3</v>
      </c>
      <c r="F58" s="1" t="str">
        <f>IF(E58=1,"Sievietes",IF(E58=2,"Jaunieši",IF(E58=3,"Juniori",IF(E58=4,"Vīri","Seniori"))))</f>
        <v>Juniori</v>
      </c>
      <c r="G58" s="1" t="str">
        <f>IF(E58=1,IF(I58&gt;57,"57+","57"),IF(OR(E58=4,E58=5),IF(I58&gt;105,"105+",IF(I58&gt;83,"105","83")),IF(E58=2,IF(I58&gt;83,"83+",IF(I58&gt;66,"83","66")),IF(I58&gt;93,"93+",IF(I58&gt;74,"93","74")))))</f>
        <v>74</v>
      </c>
      <c r="H58" s="3" t="s">
        <v>4</v>
      </c>
      <c r="I58" s="6">
        <v>73.15</v>
      </c>
      <c r="J58" s="9">
        <f>ROUNDUP(IF(E58=1,I58/2,I58),0)</f>
        <v>74</v>
      </c>
      <c r="K58" s="10">
        <v>20</v>
      </c>
      <c r="L58" s="1">
        <f t="shared" si="0"/>
        <v>6</v>
      </c>
    </row>
    <row r="59" spans="1:12" ht="12.75" customHeight="1">
      <c r="A59" s="1">
        <v>6</v>
      </c>
      <c r="B59" s="3" t="s">
        <v>59</v>
      </c>
      <c r="C59" s="1">
        <v>1993</v>
      </c>
      <c r="D59" s="1" t="s">
        <v>91</v>
      </c>
      <c r="E59" s="1">
        <f>IF(D59="s",1,IF(C59&gt;1995,2,IF(C59&gt;1990,3,IF(C59&lt;1975,5,4))))</f>
        <v>3</v>
      </c>
      <c r="F59" s="1" t="str">
        <f>IF(E59=1,"Sievietes",IF(E59=2,"Jaunieši",IF(E59=3,"Juniori",IF(E59=4,"Vīri","Seniori"))))</f>
        <v>Juniori</v>
      </c>
      <c r="G59" s="1" t="str">
        <f>IF(E59=1,IF(I59&gt;57,"57+","57"),IF(OR(E59=4,E59=5),IF(I59&gt;105,"105+",IF(I59&gt;83,"105","83")),IF(E59=2,IF(I59&gt;83,"83+",IF(I59&gt;66,"83","66")),IF(I59&gt;93,"93+",IF(I59&gt;74,"93","74")))))</f>
        <v>74</v>
      </c>
      <c r="H59" s="3" t="s">
        <v>2</v>
      </c>
      <c r="I59" s="6">
        <v>67.95</v>
      </c>
      <c r="J59" s="9">
        <f>ROUNDUP(IF(E59=1,I59/2,I59),0)</f>
        <v>68</v>
      </c>
      <c r="K59" s="10">
        <v>3</v>
      </c>
      <c r="L59" s="1">
        <f t="shared" si="0"/>
        <v>5</v>
      </c>
    </row>
    <row r="60" spans="1:12" s="5" customFormat="1" ht="12.75">
      <c r="A60" s="18" t="s">
        <v>120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2.75" customHeight="1">
      <c r="A61" s="1">
        <v>1</v>
      </c>
      <c r="B61" s="3" t="s">
        <v>65</v>
      </c>
      <c r="C61" s="1">
        <v>1991</v>
      </c>
      <c r="D61" s="1" t="s">
        <v>91</v>
      </c>
      <c r="E61" s="1">
        <f>IF(D61="s",1,IF(C61&gt;1995,2,IF(C61&gt;1990,3,IF(C61&lt;1975,5,4))))</f>
        <v>3</v>
      </c>
      <c r="F61" s="1" t="str">
        <f>IF(E61=1,"Sievietes",IF(E61=2,"Jaunieši",IF(E61=3,"Juniori",IF(E61=4,"Vīri","Seniori"))))</f>
        <v>Juniori</v>
      </c>
      <c r="G61" s="1" t="str">
        <f>IF(E61=1,IF(I61&gt;57,"57+","57"),IF(OR(E61=4,E61=5),IF(I61&gt;105,"105+",IF(I61&gt;83,"105","83")),IF(E61=2,IF(I61&gt;83,"83+",IF(I61&gt;66,"83","66")),IF(I61&gt;93,"93+",IF(I61&gt;74,"93","74")))))</f>
        <v>93</v>
      </c>
      <c r="H61" s="3" t="s">
        <v>66</v>
      </c>
      <c r="I61" s="6">
        <v>89.15</v>
      </c>
      <c r="J61" s="9">
        <f>ROUNDUP(IF(E61=1,I61/2,I61),0)</f>
        <v>90</v>
      </c>
      <c r="K61" s="10">
        <v>24</v>
      </c>
      <c r="L61" s="1">
        <f t="shared" si="0"/>
        <v>12</v>
      </c>
    </row>
    <row r="62" spans="1:12" ht="12.75" customHeight="1">
      <c r="A62" s="1">
        <v>2</v>
      </c>
      <c r="B62" s="3" t="s">
        <v>99</v>
      </c>
      <c r="C62" s="1">
        <v>1991</v>
      </c>
      <c r="D62" s="1" t="s">
        <v>91</v>
      </c>
      <c r="E62" s="1">
        <f>IF(D62="s",1,IF(C62&gt;1995,2,IF(C62&gt;1990,3,IF(C62&lt;1975,5,4))))</f>
        <v>3</v>
      </c>
      <c r="F62" s="1" t="str">
        <f>IF(E62=1,"Sievietes",IF(E62=2,"Jaunieši",IF(E62=3,"Juniori",IF(E62=4,"Vīri","Seniori"))))</f>
        <v>Juniori</v>
      </c>
      <c r="G62" s="1" t="str">
        <f>IF(E62=1,IF(I62&gt;57,"57+","57"),IF(OR(E62=4,E62=5),IF(I62&gt;105,"105+",IF(I62&gt;83,"105","83")),IF(E62=2,IF(I62&gt;83,"83+",IF(I62&gt;66,"83","66")),IF(I62&gt;93,"93+",IF(I62&gt;74,"93","74")))))</f>
        <v>93</v>
      </c>
      <c r="H62" s="3" t="s">
        <v>4</v>
      </c>
      <c r="I62" s="6">
        <v>86</v>
      </c>
      <c r="J62" s="9">
        <f>ROUNDUP(IF(E62=1,I62/2,I62),0)</f>
        <v>86</v>
      </c>
      <c r="K62" s="10">
        <v>22</v>
      </c>
      <c r="L62" s="1">
        <f t="shared" si="0"/>
        <v>9</v>
      </c>
    </row>
    <row r="63" spans="1:12" ht="12.75" customHeight="1">
      <c r="A63" s="1">
        <v>3</v>
      </c>
      <c r="B63" s="3" t="s">
        <v>55</v>
      </c>
      <c r="C63" s="1">
        <v>1991</v>
      </c>
      <c r="D63" s="1" t="s">
        <v>91</v>
      </c>
      <c r="E63" s="1">
        <f>IF(D63="s",1,IF(C63&gt;1995,2,IF(C63&gt;1990,3,IF(C63&lt;1975,5,4))))</f>
        <v>3</v>
      </c>
      <c r="F63" s="1" t="str">
        <f>IF(E63=1,"Sievietes",IF(E63=2,"Jaunieši",IF(E63=3,"Juniori",IF(E63=4,"Vīri","Seniori"))))</f>
        <v>Juniori</v>
      </c>
      <c r="G63" s="1" t="str">
        <f>IF(E63=1,IF(I63&gt;57,"57+","57"),IF(OR(E63=4,E63=5),IF(I63&gt;105,"105+",IF(I63&gt;83,"105","83")),IF(E63=2,IF(I63&gt;83,"83+",IF(I63&gt;66,"83","66")),IF(I63&gt;93,"93+",IF(I63&gt;74,"93","74")))))</f>
        <v>93</v>
      </c>
      <c r="H63" s="3" t="s">
        <v>4</v>
      </c>
      <c r="I63" s="9">
        <v>77.8</v>
      </c>
      <c r="J63" s="9">
        <f>ROUNDUP(IF(E63=1,I63/2,I63),0)</f>
        <v>78</v>
      </c>
      <c r="K63" s="10">
        <v>21</v>
      </c>
      <c r="L63" s="1">
        <f t="shared" si="0"/>
        <v>8</v>
      </c>
    </row>
    <row r="64" spans="1:12" ht="12.75" customHeight="1">
      <c r="A64" s="1">
        <v>4</v>
      </c>
      <c r="B64" s="3" t="s">
        <v>61</v>
      </c>
      <c r="C64" s="1">
        <v>1995</v>
      </c>
      <c r="D64" s="1" t="s">
        <v>91</v>
      </c>
      <c r="E64" s="1">
        <f>IF(D64="s",1,IF(C64&gt;1995,2,IF(C64&gt;1990,3,IF(C64&lt;1975,5,4))))</f>
        <v>3</v>
      </c>
      <c r="F64" s="1" t="str">
        <f>IF(E64=1,"Sievietes",IF(E64=2,"Jaunieši",IF(E64=3,"Juniori",IF(E64=4,"Vīri","Seniori"))))</f>
        <v>Juniori</v>
      </c>
      <c r="G64" s="1" t="str">
        <f>IF(E64=1,IF(I64&gt;57,"57+","57"),IF(OR(E64=4,E64=5),IF(I64&gt;105,"105+",IF(I64&gt;83,"105","83")),IF(E64=2,IF(I64&gt;83,"83+",IF(I64&gt;66,"83","66")),IF(I64&gt;93,"93+",IF(I64&gt;74,"93","74")))))</f>
        <v>93</v>
      </c>
      <c r="H64" s="3" t="s">
        <v>29</v>
      </c>
      <c r="I64" s="6">
        <v>79.35</v>
      </c>
      <c r="J64" s="9">
        <f>ROUNDUP(IF(E64=1,I64/2,I64),0)</f>
        <v>80</v>
      </c>
      <c r="K64" s="10">
        <v>18</v>
      </c>
      <c r="L64" s="1">
        <f t="shared" si="0"/>
        <v>7</v>
      </c>
    </row>
    <row r="65" spans="1:12" ht="12.75" customHeight="1">
      <c r="A65" s="1">
        <v>5</v>
      </c>
      <c r="B65" s="3" t="s">
        <v>60</v>
      </c>
      <c r="C65" s="1">
        <v>1995</v>
      </c>
      <c r="D65" s="1" t="s">
        <v>91</v>
      </c>
      <c r="E65" s="1">
        <f>IF(D65="s",1,IF(C65&gt;1995,2,IF(C65&gt;1990,3,IF(C65&lt;1975,5,4))))</f>
        <v>3</v>
      </c>
      <c r="F65" s="1" t="str">
        <f>IF(E65=1,"Sievietes",IF(E65=2,"Jaunieši",IF(E65=3,"Juniori",IF(E65=4,"Vīri","Seniori"))))</f>
        <v>Juniori</v>
      </c>
      <c r="G65" s="1" t="str">
        <f>IF(E65=1,IF(I65&gt;57,"57+","57"),IF(OR(E65=4,E65=5),IF(I65&gt;105,"105+",IF(I65&gt;83,"105","83")),IF(E65=2,IF(I65&gt;83,"83+",IF(I65&gt;66,"83","66")),IF(I65&gt;93,"93+",IF(I65&gt;74,"93","74")))))</f>
        <v>93</v>
      </c>
      <c r="H65" s="3" t="s">
        <v>29</v>
      </c>
      <c r="I65" s="9">
        <v>81.1</v>
      </c>
      <c r="J65" s="9">
        <f>ROUNDUP(IF(E65=1,I65/2,I65),0)</f>
        <v>82</v>
      </c>
      <c r="K65" s="10">
        <v>15</v>
      </c>
      <c r="L65" s="1">
        <f t="shared" si="0"/>
        <v>6</v>
      </c>
    </row>
    <row r="66" spans="1:12" ht="12.75" customHeight="1">
      <c r="A66" s="1">
        <v>6</v>
      </c>
      <c r="B66" s="3" t="s">
        <v>63</v>
      </c>
      <c r="C66" s="1">
        <v>1991</v>
      </c>
      <c r="D66" s="1" t="s">
        <v>91</v>
      </c>
      <c r="E66" s="1">
        <f>IF(D66="s",1,IF(C66&gt;1995,2,IF(C66&gt;1990,3,IF(C66&lt;1975,5,4))))</f>
        <v>3</v>
      </c>
      <c r="F66" s="1" t="str">
        <f>IF(E66=1,"Sievietes",IF(E66=2,"Jaunieši",IF(E66=3,"Juniori",IF(E66=4,"Vīri","Seniori"))))</f>
        <v>Juniori</v>
      </c>
      <c r="G66" s="1" t="str">
        <f>IF(E66=1,IF(I66&gt;57,"57+","57"),IF(OR(E66=4,E66=5),IF(I66&gt;105,"105+",IF(I66&gt;83,"105","83")),IF(E66=2,IF(I66&gt;83,"83+",IF(I66&gt;66,"83","66")),IF(I66&gt;93,"93+",IF(I66&gt;74,"93","74")))))</f>
        <v>93</v>
      </c>
      <c r="H66" s="3" t="s">
        <v>32</v>
      </c>
      <c r="I66" s="6">
        <v>84.65</v>
      </c>
      <c r="J66" s="9">
        <f>ROUNDUP(IF(E66=1,I66/2,I66),0)</f>
        <v>85</v>
      </c>
      <c r="K66" s="10">
        <v>6</v>
      </c>
      <c r="L66" s="1">
        <f t="shared" si="0"/>
        <v>5</v>
      </c>
    </row>
    <row r="67" spans="1:12" s="5" customFormat="1" ht="12.75">
      <c r="A67" s="18" t="s">
        <v>121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2.75" customHeight="1">
      <c r="A68" s="1">
        <v>1</v>
      </c>
      <c r="B68" s="3" t="s">
        <v>67</v>
      </c>
      <c r="C68" s="1">
        <v>1991</v>
      </c>
      <c r="D68" s="1" t="s">
        <v>91</v>
      </c>
      <c r="E68" s="1">
        <f>IF(D68="s",1,IF(C68&gt;1995,2,IF(C68&gt;1990,3,IF(C68&lt;1975,5,4))))</f>
        <v>3</v>
      </c>
      <c r="F68" s="1" t="str">
        <f>IF(E68=1,"Sievietes",IF(E68=2,"Jaunieši",IF(E68=3,"Juniori",IF(E68=4,"Vīri","Seniori"))))</f>
        <v>Juniori</v>
      </c>
      <c r="G68" s="1" t="str">
        <f>IF(E68=1,IF(I68&gt;57,"57+","57"),IF(OR(E68=4,E68=5),IF(I68&gt;105,"105+",IF(I68&gt;83,"105","83")),IF(E68=2,IF(I68&gt;83,"83+",IF(I68&gt;66,"83","66")),IF(I68&gt;93,"93+",IF(I68&gt;74,"93","74")))))</f>
        <v>93+</v>
      </c>
      <c r="H68" s="3" t="s">
        <v>23</v>
      </c>
      <c r="I68" s="6">
        <v>94.15</v>
      </c>
      <c r="J68" s="9">
        <f>ROUNDUP(IF(E68=1,I68/2,I68),0)</f>
        <v>95</v>
      </c>
      <c r="K68" s="10">
        <v>27</v>
      </c>
      <c r="L68" s="1">
        <f t="shared" si="0"/>
        <v>12</v>
      </c>
    </row>
    <row r="69" spans="1:12" ht="12.75" customHeight="1">
      <c r="A69" s="1">
        <v>2</v>
      </c>
      <c r="B69" s="3" t="s">
        <v>64</v>
      </c>
      <c r="C69" s="1">
        <v>1994</v>
      </c>
      <c r="D69" s="1" t="s">
        <v>91</v>
      </c>
      <c r="E69" s="1">
        <f>IF(D69="s",1,IF(C69&gt;1995,2,IF(C69&gt;1990,3,IF(C69&lt;1975,5,4))))</f>
        <v>3</v>
      </c>
      <c r="F69" s="1" t="str">
        <f>IF(E69=1,"Sievietes",IF(E69=2,"Jaunieši",IF(E69=3,"Juniori",IF(E69=4,"Vīri","Seniori"))))</f>
        <v>Juniori</v>
      </c>
      <c r="G69" s="1" t="str">
        <f>IF(E69=1,IF(I69&gt;57,"57+","57"),IF(OR(E69=4,E69=5),IF(I69&gt;105,"105+",IF(I69&gt;83,"105","83")),IF(E69=2,IF(I69&gt;83,"83+",IF(I69&gt;66,"83","66")),IF(I69&gt;93,"93+",IF(I69&gt;74,"93","74")))))</f>
        <v>93+</v>
      </c>
      <c r="H69" s="3" t="s">
        <v>2</v>
      </c>
      <c r="I69" s="6">
        <v>98.2</v>
      </c>
      <c r="J69" s="9">
        <f>ROUNDUP(IF(E69=1,I69/2,I69),0)</f>
        <v>99</v>
      </c>
      <c r="K69" s="10">
        <v>23</v>
      </c>
      <c r="L69" s="1">
        <f t="shared" si="0"/>
        <v>9</v>
      </c>
    </row>
    <row r="70" spans="3:11" ht="12.75" customHeight="1">
      <c r="C70" s="1"/>
      <c r="D70" s="1"/>
      <c r="E70" s="1"/>
      <c r="F70" s="1"/>
      <c r="G70" s="1"/>
      <c r="J70" s="9"/>
      <c r="K70" s="10"/>
    </row>
    <row r="71" spans="1:12" ht="12.75" customHeight="1">
      <c r="A71" s="20" t="s">
        <v>124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1" ht="12.75" customHeight="1">
      <c r="A72" s="1">
        <v>1</v>
      </c>
      <c r="B72" s="3" t="s">
        <v>56</v>
      </c>
      <c r="C72" s="1">
        <v>1993</v>
      </c>
      <c r="D72" s="1" t="s">
        <v>91</v>
      </c>
      <c r="E72" s="1">
        <f>IF(D72="s",1,IF(C72&gt;1995,2,IF(C72&gt;1990,3,IF(C72&lt;1975,5,4))))</f>
        <v>3</v>
      </c>
      <c r="F72" s="1" t="str">
        <f>IF(E72=1,"Sievietes",IF(E72=2,"Jaunieši",IF(E72=3,"Juniori",IF(E72=4,"Vīri","Seniori"))))</f>
        <v>Juniori</v>
      </c>
      <c r="G72" s="1" t="str">
        <f>IF(E72=1,IF(I72&gt;57,"57+","57"),IF(OR(E72=4,E72=5),IF(I72&gt;105,"105+",IF(I72&gt;83,"105","83")),IF(E72=2,IF(I72&gt;83,"83+",IF(I72&gt;66,"83","66")),IF(I72&gt;93,"93+",IF(I72&gt;74,"93","74")))))</f>
        <v>74</v>
      </c>
      <c r="H72" s="3" t="s">
        <v>4</v>
      </c>
      <c r="I72" s="6">
        <v>72.75</v>
      </c>
      <c r="J72" s="9">
        <f>ROUNDUP(IF(E72=1,I72/2,I72),0)</f>
        <v>73</v>
      </c>
      <c r="K72" s="10">
        <v>28</v>
      </c>
    </row>
    <row r="73" spans="1:11" ht="12.75" customHeight="1">
      <c r="A73" s="1">
        <v>2</v>
      </c>
      <c r="B73" s="3" t="s">
        <v>67</v>
      </c>
      <c r="C73" s="1">
        <v>1991</v>
      </c>
      <c r="D73" s="1" t="s">
        <v>91</v>
      </c>
      <c r="E73" s="1">
        <f>IF(D73="s",1,IF(C73&gt;1995,2,IF(C73&gt;1990,3,IF(C73&lt;1975,5,4))))</f>
        <v>3</v>
      </c>
      <c r="F73" s="1" t="str">
        <f>IF(E73=1,"Sievietes",IF(E73=2,"Jaunieši",IF(E73=3,"Juniori",IF(E73=4,"Vīri","Seniori"))))</f>
        <v>Juniori</v>
      </c>
      <c r="G73" s="1" t="str">
        <f>IF(E73=1,IF(I73&gt;57,"57+","57"),IF(OR(E73=4,E73=5),IF(I73&gt;105,"105+",IF(I73&gt;83,"105","83")),IF(E73=2,IF(I73&gt;83,"83+",IF(I73&gt;66,"83","66")),IF(I73&gt;93,"93+",IF(I73&gt;74,"93","74")))))</f>
        <v>93+</v>
      </c>
      <c r="H73" s="3" t="s">
        <v>23</v>
      </c>
      <c r="I73" s="6">
        <v>94.15</v>
      </c>
      <c r="J73" s="9">
        <f>ROUNDUP(IF(E73=1,I73/2,I73),0)</f>
        <v>95</v>
      </c>
      <c r="K73" s="10">
        <v>27</v>
      </c>
    </row>
    <row r="74" spans="1:11" ht="12.75" customHeight="1">
      <c r="A74" s="1">
        <v>3</v>
      </c>
      <c r="B74" s="3" t="s">
        <v>53</v>
      </c>
      <c r="C74" s="1">
        <v>1991</v>
      </c>
      <c r="D74" s="1" t="s">
        <v>91</v>
      </c>
      <c r="E74" s="1">
        <f>IF(D74="s",1,IF(C74&gt;1995,2,IF(C74&gt;1990,3,IF(C74&lt;1975,5,4))))</f>
        <v>3</v>
      </c>
      <c r="F74" s="1" t="str">
        <f>IF(E74=1,"Sievietes",IF(E74=2,"Jaunieši",IF(E74=3,"Juniori",IF(E74=4,"Vīri","Seniori"))))</f>
        <v>Juniori</v>
      </c>
      <c r="G74" s="1" t="str">
        <f>IF(E74=1,IF(I74&gt;57,"57+","57"),IF(OR(E74=4,E74=5),IF(I74&gt;105,"105+",IF(I74&gt;83,"105","83")),IF(E74=2,IF(I74&gt;83,"83+",IF(I74&gt;66,"83","66")),IF(I74&gt;93,"93+",IF(I74&gt;74,"93","74")))))</f>
        <v>74</v>
      </c>
      <c r="H74" s="3" t="s">
        <v>29</v>
      </c>
      <c r="I74" s="6">
        <v>60</v>
      </c>
      <c r="J74" s="9">
        <f>ROUNDUP(IF(E74=1,I74/2,I74),0)</f>
        <v>60</v>
      </c>
      <c r="K74" s="10">
        <v>26</v>
      </c>
    </row>
    <row r="75" spans="3:11" ht="12.75" customHeight="1">
      <c r="C75" s="1"/>
      <c r="D75" s="1"/>
      <c r="E75" s="1"/>
      <c r="F75" s="1"/>
      <c r="G75" s="1"/>
      <c r="J75" s="9"/>
      <c r="K75" s="10"/>
    </row>
    <row r="76" spans="1:12" s="5" customFormat="1" ht="12.75">
      <c r="A76" s="16" t="s">
        <v>105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s="5" customFormat="1" ht="12.75">
      <c r="A77" s="18" t="s">
        <v>117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2.75" customHeight="1">
      <c r="A78" s="1">
        <v>1</v>
      </c>
      <c r="B78" s="3" t="s">
        <v>6</v>
      </c>
      <c r="C78" s="1">
        <v>1990</v>
      </c>
      <c r="D78" s="1" t="s">
        <v>91</v>
      </c>
      <c r="E78" s="1">
        <f>IF(D78="s",1,IF(C78&gt;1995,2,IF(C78&gt;1990,3,IF(C78&lt;1975,5,4))))</f>
        <v>4</v>
      </c>
      <c r="F78" s="1" t="str">
        <f>IF(E78=1,"Sievietes",IF(E78=2,"Jaunieši",IF(E78=3,"Juniori",IF(E78=4,"Vīri","Seniori"))))</f>
        <v>Vīri</v>
      </c>
      <c r="G78" s="1" t="str">
        <f>IF(E78=1,IF(I78&gt;57,"57+","57"),IF(OR(E78=4,E78=5),IF(I78&gt;105,"105+",IF(I78&gt;83,"105","83")),IF(E78=2,IF(I78&gt;83,"83+",IF(I78&gt;66,"83","66")),IF(I78&gt;93,"93+",IF(I78&gt;74,"93","74")))))</f>
        <v>83</v>
      </c>
      <c r="H78" s="3" t="s">
        <v>100</v>
      </c>
      <c r="I78" s="6">
        <v>75.45</v>
      </c>
      <c r="J78" s="9">
        <f>ROUNDUP(IF(E78=1,I78/2,I78),0)</f>
        <v>76</v>
      </c>
      <c r="K78" s="10">
        <v>40</v>
      </c>
      <c r="L78" s="1">
        <f>IF(A78=1,12,IF(A78&gt;9,1,11-A78))</f>
        <v>12</v>
      </c>
    </row>
    <row r="79" spans="1:12" ht="12.75" customHeight="1">
      <c r="A79" s="1">
        <v>2</v>
      </c>
      <c r="B79" s="3" t="s">
        <v>8</v>
      </c>
      <c r="C79" s="1">
        <v>1989</v>
      </c>
      <c r="D79" s="1" t="s">
        <v>91</v>
      </c>
      <c r="E79" s="1">
        <f>IF(D79="s",1,IF(C79&gt;1995,2,IF(C79&gt;1990,3,IF(C79&lt;1975,5,4))))</f>
        <v>4</v>
      </c>
      <c r="F79" s="1" t="str">
        <f>IF(E79=1,"Sievietes",IF(E79=2,"Jaunieši",IF(E79=3,"Juniori",IF(E79=4,"Vīri","Seniori"))))</f>
        <v>Vīri</v>
      </c>
      <c r="G79" s="1" t="str">
        <f>IF(E79=1,IF(I79&gt;57,"57+","57"),IF(OR(E79=4,E79=5),IF(I79&gt;105,"105+",IF(I79&gt;83,"105","83")),IF(E79=2,IF(I79&gt;83,"83+",IF(I79&gt;66,"83","66")),IF(I79&gt;93,"93+",IF(I79&gt;74,"93","74")))))</f>
        <v>83</v>
      </c>
      <c r="H79" s="3" t="s">
        <v>9</v>
      </c>
      <c r="I79" s="6">
        <v>72.5</v>
      </c>
      <c r="J79" s="9">
        <f>ROUNDUP(IF(E79=1,I79/2,I79),0)</f>
        <v>73</v>
      </c>
      <c r="K79" s="10">
        <v>24</v>
      </c>
      <c r="L79" s="1">
        <f>IF(A79=1,12,IF(A79&gt;9,1,11-A79))</f>
        <v>9</v>
      </c>
    </row>
    <row r="80" spans="1:12" ht="12.75" customHeight="1">
      <c r="A80" s="1">
        <v>3</v>
      </c>
      <c r="B80" s="3" t="s">
        <v>10</v>
      </c>
      <c r="C80" s="1">
        <v>1979</v>
      </c>
      <c r="D80" s="1" t="s">
        <v>91</v>
      </c>
      <c r="E80" s="1">
        <f>IF(D80="s",1,IF(C80&gt;1995,2,IF(C80&gt;1990,3,IF(C80&lt;1975,5,4))))</f>
        <v>4</v>
      </c>
      <c r="F80" s="1" t="str">
        <f>IF(E80=1,"Sievietes",IF(E80=2,"Jaunieši",IF(E80=3,"Juniori",IF(E80=4,"Vīri","Seniori"))))</f>
        <v>Vīri</v>
      </c>
      <c r="G80" s="1" t="str">
        <f>IF(E80=1,IF(I80&gt;57,"57+","57"),IF(OR(E80=4,E80=5),IF(I80&gt;105,"105+",IF(I80&gt;83,"105","83")),IF(E80=2,IF(I80&gt;83,"83+",IF(I80&gt;66,"83","66")),IF(I80&gt;93,"93+",IF(I80&gt;74,"93","74")))))</f>
        <v>83</v>
      </c>
      <c r="H80" s="3" t="s">
        <v>2</v>
      </c>
      <c r="I80" s="6">
        <v>71.55</v>
      </c>
      <c r="J80" s="9">
        <f>ROUNDUP(IF(E80=1,I80/2,I80),0)</f>
        <v>72</v>
      </c>
      <c r="K80" s="10">
        <v>22</v>
      </c>
      <c r="L80" s="1">
        <f>IF(A80=1,12,IF(A80&gt;9,1,11-A80))</f>
        <v>8</v>
      </c>
    </row>
    <row r="81" spans="1:12" ht="12.75" customHeight="1">
      <c r="A81" s="1">
        <v>4</v>
      </c>
      <c r="B81" s="3" t="s">
        <v>3</v>
      </c>
      <c r="C81" s="1">
        <v>1982</v>
      </c>
      <c r="D81" s="1" t="s">
        <v>91</v>
      </c>
      <c r="E81" s="1">
        <f>IF(D81="s",1,IF(C81&gt;1995,2,IF(C81&gt;1990,3,IF(C81&lt;1975,5,4))))</f>
        <v>4</v>
      </c>
      <c r="F81" s="1" t="str">
        <f>IF(E81=1,"Sievietes",IF(E81=2,"Jaunieši",IF(E81=3,"Juniori",IF(E81=4,"Vīri","Seniori"))))</f>
        <v>Vīri</v>
      </c>
      <c r="G81" s="1" t="str">
        <f>IF(E81=1,IF(I81&gt;57,"57+","57"),IF(OR(E81=4,E81=5),IF(I81&gt;105,"105+",IF(I81&gt;83,"105","83")),IF(E81=2,IF(I81&gt;83,"83+",IF(I81&gt;66,"83","66")),IF(I81&gt;93,"93+",IF(I81&gt;74,"93","74")))))</f>
        <v>83</v>
      </c>
      <c r="H81" s="3" t="s">
        <v>4</v>
      </c>
      <c r="I81" s="6">
        <v>74.55</v>
      </c>
      <c r="J81" s="9">
        <f>ROUNDUP(IF(E81=1,I81/2,I81),0)</f>
        <v>75</v>
      </c>
      <c r="K81" s="10">
        <v>20</v>
      </c>
      <c r="L81" s="1">
        <f>IF(A81=1,12,IF(A81&gt;9,1,11-A81))</f>
        <v>7</v>
      </c>
    </row>
    <row r="82" spans="1:12" s="5" customFormat="1" ht="12.75">
      <c r="A82" s="18" t="s">
        <v>122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2.75" customHeight="1">
      <c r="A83" s="1">
        <v>1</v>
      </c>
      <c r="B83" s="3" t="s">
        <v>21</v>
      </c>
      <c r="C83" s="1">
        <v>1980</v>
      </c>
      <c r="D83" s="1" t="s">
        <v>91</v>
      </c>
      <c r="E83" s="1">
        <f>IF(D83="s",1,IF(C83&gt;1995,2,IF(C83&gt;1990,3,IF(C83&lt;1975,5,4))))</f>
        <v>4</v>
      </c>
      <c r="F83" s="1" t="str">
        <f>IF(E83=1,"Sievietes",IF(E83=2,"Jaunieši",IF(E83=3,"Juniori",IF(E83=4,"Vīri","Seniori"))))</f>
        <v>Vīri</v>
      </c>
      <c r="G83" s="1" t="str">
        <f>IF(E83=1,IF(I83&gt;57,"57+","57"),IF(OR(E83=4,E83=5),IF(I83&gt;105,"105+",IF(I83&gt;83,"105","83")),IF(E83=2,IF(I83&gt;83,"83+",IF(I83&gt;66,"83","66")),IF(I83&gt;93,"93+",IF(I83&gt;74,"93","74")))))</f>
        <v>105</v>
      </c>
      <c r="H83" s="3" t="s">
        <v>22</v>
      </c>
      <c r="I83" s="9">
        <v>90.85</v>
      </c>
      <c r="J83" s="9">
        <f>ROUNDUP(IF(E83=1,I83/2,I83),0)</f>
        <v>91</v>
      </c>
      <c r="K83" s="10">
        <v>26</v>
      </c>
      <c r="L83" s="1">
        <f t="shared" si="0"/>
        <v>12</v>
      </c>
    </row>
    <row r="84" spans="1:12" ht="12.75" customHeight="1">
      <c r="A84" s="1">
        <v>2</v>
      </c>
      <c r="B84" s="3" t="s">
        <v>18</v>
      </c>
      <c r="C84" s="1">
        <v>1989</v>
      </c>
      <c r="D84" s="1" t="s">
        <v>91</v>
      </c>
      <c r="E84" s="1">
        <f>IF(D84="s",1,IF(C84&gt;1995,2,IF(C84&gt;1990,3,IF(C84&lt;1975,5,4))))</f>
        <v>4</v>
      </c>
      <c r="F84" s="1" t="str">
        <f>IF(E84=1,"Sievietes",IF(E84=2,"Jaunieši",IF(E84=3,"Juniori",IF(E84=4,"Vīri","Seniori"))))</f>
        <v>Vīri</v>
      </c>
      <c r="G84" s="1" t="str">
        <f>IF(E84=1,IF(I84&gt;57,"57+","57"),IF(OR(E84=4,E84=5),IF(I84&gt;105,"105+",IF(I84&gt;83,"105","83")),IF(E84=2,IF(I84&gt;83,"83+",IF(I84&gt;66,"83","66")),IF(I84&gt;93,"93+",IF(I84&gt;74,"93","74")))))</f>
        <v>105</v>
      </c>
      <c r="H84" s="3" t="s">
        <v>2</v>
      </c>
      <c r="I84" s="9">
        <v>102</v>
      </c>
      <c r="J84" s="9">
        <f>ROUNDUP(IF(E84=1,I84/2,I84),0)</f>
        <v>102</v>
      </c>
      <c r="K84" s="10">
        <v>25</v>
      </c>
      <c r="L84" s="1">
        <f t="shared" si="0"/>
        <v>9</v>
      </c>
    </row>
    <row r="85" spans="1:12" ht="12.75" customHeight="1">
      <c r="A85" s="1">
        <v>3</v>
      </c>
      <c r="B85" s="3" t="s">
        <v>15</v>
      </c>
      <c r="C85" s="1">
        <v>1990</v>
      </c>
      <c r="D85" s="1" t="s">
        <v>91</v>
      </c>
      <c r="E85" s="1">
        <f>IF(D85="s",1,IF(C85&gt;1995,2,IF(C85&gt;1990,3,IF(C85&lt;1975,5,4))))</f>
        <v>4</v>
      </c>
      <c r="F85" s="1" t="str">
        <f>IF(E85=1,"Sievietes",IF(E85=2,"Jaunieši",IF(E85=3,"Juniori",IF(E85=4,"Vīri","Seniori"))))</f>
        <v>Vīri</v>
      </c>
      <c r="G85" s="1" t="str">
        <f>IF(E85=1,IF(I85&gt;57,"57+","57"),IF(OR(E85=4,E85=5),IF(I85&gt;105,"105+",IF(I85&gt;83,"105","83")),IF(E85=2,IF(I85&gt;83,"83+",IF(I85&gt;66,"83","66")),IF(I85&gt;93,"93+",IF(I85&gt;74,"93","74")))))</f>
        <v>105</v>
      </c>
      <c r="H85" s="3" t="s">
        <v>12</v>
      </c>
      <c r="I85" s="6">
        <v>101.45</v>
      </c>
      <c r="J85" s="9">
        <f>ROUNDUP(IF(E85=1,I85/2,I85),0)</f>
        <v>102</v>
      </c>
      <c r="K85" s="10">
        <v>22</v>
      </c>
      <c r="L85" s="1">
        <f t="shared" si="0"/>
        <v>8</v>
      </c>
    </row>
    <row r="86" spans="1:12" ht="12.75" customHeight="1">
      <c r="A86" s="1">
        <v>4</v>
      </c>
      <c r="B86" s="3" t="s">
        <v>13</v>
      </c>
      <c r="C86" s="1">
        <v>1979</v>
      </c>
      <c r="D86" s="1" t="s">
        <v>91</v>
      </c>
      <c r="E86" s="1">
        <f>IF(D86="s",1,IF(C86&gt;1995,2,IF(C86&gt;1990,3,IF(C86&lt;1975,5,4))))</f>
        <v>4</v>
      </c>
      <c r="F86" s="1" t="str">
        <f>IF(E86=1,"Sievietes",IF(E86=2,"Jaunieši",IF(E86=3,"Juniori",IF(E86=4,"Vīri","Seniori"))))</f>
        <v>Vīri</v>
      </c>
      <c r="G86" s="1" t="str">
        <f>IF(E86=1,IF(I86&gt;57,"57+","57"),IF(OR(E86=4,E86=5),IF(I86&gt;105,"105+",IF(I86&gt;83,"105","83")),IF(E86=2,IF(I86&gt;83,"83+",IF(I86&gt;66,"83","66")),IF(I86&gt;93,"93+",IF(I86&gt;74,"93","74")))))</f>
        <v>105</v>
      </c>
      <c r="H86" s="3" t="s">
        <v>14</v>
      </c>
      <c r="I86" s="9">
        <v>97.35</v>
      </c>
      <c r="J86" s="9">
        <f>ROUNDUP(IF(E86=1,I86/2,I86),0)</f>
        <v>98</v>
      </c>
      <c r="K86" s="10">
        <v>20</v>
      </c>
      <c r="L86" s="1">
        <f t="shared" si="0"/>
        <v>7</v>
      </c>
    </row>
    <row r="87" spans="1:12" ht="12.75" customHeight="1">
      <c r="A87" s="1">
        <v>5</v>
      </c>
      <c r="B87" s="3" t="s">
        <v>97</v>
      </c>
      <c r="C87" s="1">
        <v>1975</v>
      </c>
      <c r="D87" s="1" t="s">
        <v>91</v>
      </c>
      <c r="E87" s="1">
        <f>IF(D87="s",1,IF(C87&gt;1995,2,IF(C87&gt;1990,3,IF(C87&lt;1975,5,4))))</f>
        <v>4</v>
      </c>
      <c r="F87" s="1" t="str">
        <f>IF(E87=1,"Sievietes",IF(E87=2,"Jaunieši",IF(E87=3,"Juniori",IF(E87=4,"Vīri","Seniori"))))</f>
        <v>Vīri</v>
      </c>
      <c r="G87" s="1" t="str">
        <f>IF(E87=1,IF(I87&gt;57,"57+","57"),IF(OR(E87=4,E87=5),IF(I87&gt;105,"105+",IF(I87&gt;83,"105","83")),IF(E87=2,IF(I87&gt;83,"83+",IF(I87&gt;66,"83","66")),IF(I87&gt;93,"93+",IF(I87&gt;74,"93","74")))))</f>
        <v>105</v>
      </c>
      <c r="H87" s="3" t="s">
        <v>98</v>
      </c>
      <c r="I87" s="6">
        <v>89.95</v>
      </c>
      <c r="J87" s="6">
        <f>ROUNDUP(IF(E87=1,I87/2,I87),0)</f>
        <v>90</v>
      </c>
      <c r="K87" s="10">
        <v>20</v>
      </c>
      <c r="L87" s="1">
        <f t="shared" si="0"/>
        <v>6</v>
      </c>
    </row>
    <row r="88" spans="1:12" ht="12.75" customHeight="1">
      <c r="A88" s="1">
        <v>6</v>
      </c>
      <c r="B88" s="3" t="s">
        <v>17</v>
      </c>
      <c r="C88" s="1">
        <v>1978</v>
      </c>
      <c r="D88" s="1" t="s">
        <v>91</v>
      </c>
      <c r="E88" s="1">
        <f>IF(D88="s",1,IF(C88&gt;1995,2,IF(C88&gt;1990,3,IF(C88&lt;1975,5,4))))</f>
        <v>4</v>
      </c>
      <c r="F88" s="1" t="str">
        <f>IF(E88=1,"Sievietes",IF(E88=2,"Jaunieši",IF(E88=3,"Juniori",IF(E88=4,"Vīri","Seniori"))))</f>
        <v>Vīri</v>
      </c>
      <c r="G88" s="1" t="str">
        <f>IF(E88=1,IF(I88&gt;57,"57+","57"),IF(OR(E88=4,E88=5),IF(I88&gt;105,"105+",IF(I88&gt;83,"105","83")),IF(E88=2,IF(I88&gt;83,"83+",IF(I88&gt;66,"83","66")),IF(I88&gt;93,"93+",IF(I88&gt;74,"93","74")))))</f>
        <v>105</v>
      </c>
      <c r="H88" s="3" t="s">
        <v>2</v>
      </c>
      <c r="I88" s="6">
        <v>85.85</v>
      </c>
      <c r="J88" s="9">
        <f>ROUNDUP(IF(E88=1,I88/2,I88),0)</f>
        <v>86</v>
      </c>
      <c r="K88" s="10">
        <v>20</v>
      </c>
      <c r="L88" s="1">
        <f t="shared" si="0"/>
        <v>5</v>
      </c>
    </row>
    <row r="89" spans="1:12" ht="12.75" customHeight="1">
      <c r="A89" s="1">
        <v>7</v>
      </c>
      <c r="B89" s="3" t="s">
        <v>16</v>
      </c>
      <c r="C89" s="1">
        <v>1987</v>
      </c>
      <c r="D89" s="1" t="s">
        <v>91</v>
      </c>
      <c r="E89" s="1">
        <f>IF(D89="s",1,IF(C89&gt;1995,2,IF(C89&gt;1990,3,IF(C89&lt;1975,5,4))))</f>
        <v>4</v>
      </c>
      <c r="F89" s="1" t="str">
        <f>IF(E89=1,"Sievietes",IF(E89=2,"Jaunieši",IF(E89=3,"Juniori",IF(E89=4,"Vīri","Seniori"))))</f>
        <v>Vīri</v>
      </c>
      <c r="G89" s="1" t="str">
        <f>IF(E89=1,IF(I89&gt;57,"57+","57"),IF(OR(E89=4,E89=5),IF(I89&gt;105,"105+",IF(I89&gt;83,"105","83")),IF(E89=2,IF(I89&gt;83,"83+",IF(I89&gt;66,"83","66")),IF(I89&gt;93,"93+",IF(I89&gt;74,"93","74")))))</f>
        <v>105</v>
      </c>
      <c r="H89" s="3" t="s">
        <v>5</v>
      </c>
      <c r="I89" s="6">
        <v>87.7</v>
      </c>
      <c r="J89" s="9">
        <f>ROUNDUP(IF(E89=1,I89/2,I89),0)</f>
        <v>88</v>
      </c>
      <c r="K89" s="10">
        <v>15</v>
      </c>
      <c r="L89" s="1">
        <f t="shared" si="0"/>
        <v>4</v>
      </c>
    </row>
    <row r="90" spans="1:12" ht="12.75" customHeight="1">
      <c r="A90" s="1">
        <v>8</v>
      </c>
      <c r="B90" s="3" t="s">
        <v>19</v>
      </c>
      <c r="C90" s="1">
        <v>1986</v>
      </c>
      <c r="D90" s="1" t="s">
        <v>91</v>
      </c>
      <c r="E90" s="1">
        <f>IF(D90="s",1,IF(C90&gt;1995,2,IF(C90&gt;1990,3,IF(C90&lt;1975,5,4))))</f>
        <v>4</v>
      </c>
      <c r="F90" s="1" t="str">
        <f>IF(E90=1,"Sievietes",IF(E90=2,"Jaunieši",IF(E90=3,"Juniori",IF(E90=4,"Vīri","Seniori"))))</f>
        <v>Vīri</v>
      </c>
      <c r="G90" s="1" t="str">
        <f>IF(E90=1,IF(I90&gt;57,"57+","57"),IF(OR(E90=4,E90=5),IF(I90&gt;105,"105+",IF(I90&gt;83,"105","83")),IF(E90=2,IF(I90&gt;83,"83+",IF(I90&gt;66,"83","66")),IF(I90&gt;93,"93+",IF(I90&gt;74,"93","74")))))</f>
        <v>105</v>
      </c>
      <c r="H90" s="3" t="s">
        <v>12</v>
      </c>
      <c r="I90" s="6">
        <v>96.25</v>
      </c>
      <c r="J90" s="9">
        <f>ROUNDUP(IF(E90=1,I90/2,I90),0)</f>
        <v>97</v>
      </c>
      <c r="K90" s="10">
        <v>14</v>
      </c>
      <c r="L90" s="1">
        <f t="shared" si="0"/>
        <v>3</v>
      </c>
    </row>
    <row r="91" spans="1:12" ht="12.75" customHeight="1">
      <c r="A91" s="1">
        <v>9</v>
      </c>
      <c r="B91" s="3" t="s">
        <v>20</v>
      </c>
      <c r="C91" s="1">
        <v>1990</v>
      </c>
      <c r="D91" s="1" t="s">
        <v>91</v>
      </c>
      <c r="E91" s="1">
        <f>IF(D91="s",1,IF(C91&gt;1995,2,IF(C91&gt;1990,3,IF(C91&lt;1975,5,4))))</f>
        <v>4</v>
      </c>
      <c r="F91" s="1" t="str">
        <f>IF(E91=1,"Sievietes",IF(E91=2,"Jaunieši",IF(E91=3,"Juniori",IF(E91=4,"Vīri","Seniori"))))</f>
        <v>Vīri</v>
      </c>
      <c r="G91" s="1" t="str">
        <f>IF(E91=1,IF(I91&gt;57,"57+","57"),IF(OR(E91=4,E91=5),IF(I91&gt;105,"105+",IF(I91&gt;83,"105","83")),IF(E91=2,IF(I91&gt;83,"83+",IF(I91&gt;66,"83","66")),IF(I91&gt;93,"93+",IF(I91&gt;74,"93","74")))))</f>
        <v>105</v>
      </c>
      <c r="H91" s="3" t="s">
        <v>12</v>
      </c>
      <c r="I91" s="6">
        <v>92.15</v>
      </c>
      <c r="J91" s="9">
        <f>ROUNDUP(IF(E91=1,I91/2,I91),0)</f>
        <v>93</v>
      </c>
      <c r="K91" s="10">
        <v>12</v>
      </c>
      <c r="L91" s="1">
        <f t="shared" si="0"/>
        <v>2</v>
      </c>
    </row>
    <row r="92" spans="1:12" s="5" customFormat="1" ht="12.75">
      <c r="A92" s="18" t="s">
        <v>123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 customHeight="1">
      <c r="A93" s="1">
        <v>1</v>
      </c>
      <c r="B93" s="3" t="s">
        <v>11</v>
      </c>
      <c r="C93" s="1">
        <v>1989</v>
      </c>
      <c r="D93" s="1" t="s">
        <v>91</v>
      </c>
      <c r="E93" s="1">
        <f>IF(D93="s",1,IF(C93&gt;1995,2,IF(C93&gt;1990,3,IF(C93&lt;1975,5,4))))</f>
        <v>4</v>
      </c>
      <c r="F93" s="1" t="str">
        <f>IF(E93=1,"Sievietes",IF(E93=2,"Jaunieši",IF(E93=3,"Juniori",IF(E93=4,"Vīri","Seniori"))))</f>
        <v>Vīri</v>
      </c>
      <c r="G93" s="1" t="str">
        <f>IF(E93=1,IF(I93&gt;57,"57+","57"),IF(OR(E93=4,E93=5),IF(I93&gt;105,"105+",IF(I93&gt;83,"105","83")),IF(E93=2,IF(I93&gt;83,"83+",IF(I93&gt;66,"83","66")),IF(I93&gt;93,"93+",IF(I93&gt;74,"93","74")))))</f>
        <v>105+</v>
      </c>
      <c r="H93" s="3" t="s">
        <v>12</v>
      </c>
      <c r="I93" s="6">
        <v>105.05</v>
      </c>
      <c r="J93" s="9">
        <f>ROUNDUP(IF(E93=1,I93/2,I93),0)</f>
        <v>106</v>
      </c>
      <c r="K93" s="10">
        <v>18</v>
      </c>
      <c r="L93" s="1">
        <f t="shared" si="0"/>
        <v>12</v>
      </c>
    </row>
    <row r="94" spans="1:12" ht="12.75" customHeight="1">
      <c r="A94" s="1">
        <v>2</v>
      </c>
      <c r="B94" s="3" t="s">
        <v>24</v>
      </c>
      <c r="C94" s="1">
        <v>1983</v>
      </c>
      <c r="D94" s="1" t="s">
        <v>91</v>
      </c>
      <c r="E94" s="1">
        <f>IF(D94="s",1,IF(C94&gt;1995,2,IF(C94&gt;1990,3,IF(C94&lt;1975,5,4))))</f>
        <v>4</v>
      </c>
      <c r="F94" s="1" t="str">
        <f>IF(E94=1,"Sievietes",IF(E94=2,"Jaunieši",IF(E94=3,"Juniori",IF(E94=4,"Vīri","Seniori"))))</f>
        <v>Vīri</v>
      </c>
      <c r="G94" s="1" t="str">
        <f>IF(E94=1,IF(I94&gt;57,"57+","57"),IF(OR(E94=4,E94=5),IF(I94&gt;105,"105+",IF(I94&gt;83,"105","83")),IF(E94=2,IF(I94&gt;83,"83+",IF(I94&gt;66,"83","66")),IF(I94&gt;93,"93+",IF(I94&gt;74,"93","74")))))</f>
        <v>105+</v>
      </c>
      <c r="H94" s="3" t="s">
        <v>12</v>
      </c>
      <c r="I94" s="6">
        <v>119</v>
      </c>
      <c r="J94" s="9">
        <f>ROUNDUP(IF(E94=1,I94/2,I94),0)</f>
        <v>119</v>
      </c>
      <c r="K94" s="10">
        <v>9</v>
      </c>
      <c r="L94" s="1">
        <f t="shared" si="0"/>
        <v>9</v>
      </c>
    </row>
    <row r="95" spans="1:12" ht="12.75" customHeight="1">
      <c r="A95" s="1">
        <v>3</v>
      </c>
      <c r="B95" s="3" t="s">
        <v>25</v>
      </c>
      <c r="C95" s="1">
        <v>1978</v>
      </c>
      <c r="D95" s="1" t="s">
        <v>91</v>
      </c>
      <c r="E95" s="1">
        <f>IF(D95="s",1,IF(C95&gt;1995,2,IF(C95&gt;1990,3,IF(C95&lt;1975,5,4))))</f>
        <v>4</v>
      </c>
      <c r="F95" s="1" t="str">
        <f>IF(E95=1,"Sievietes",IF(E95=2,"Jaunieši",IF(E95=3,"Juniori",IF(E95=4,"Vīri","Seniori"))))</f>
        <v>Vīri</v>
      </c>
      <c r="G95" s="1" t="str">
        <f>IF(E95=1,IF(I95&gt;57,"57+","57"),IF(OR(E95=4,E95=5),IF(I95&gt;105,"105+",IF(I95&gt;83,"105","83")),IF(E95=2,IF(I95&gt;83,"83+",IF(I95&gt;66,"83","66")),IF(I95&gt;93,"93+",IF(I95&gt;74,"93","74")))))</f>
        <v>105+</v>
      </c>
      <c r="H95" s="3" t="s">
        <v>12</v>
      </c>
      <c r="I95" s="6">
        <v>106.35</v>
      </c>
      <c r="J95" s="9">
        <f>ROUNDUP(IF(E95=1,I95/2,I95),0)</f>
        <v>107</v>
      </c>
      <c r="K95" s="10">
        <v>6</v>
      </c>
      <c r="L95" s="1">
        <f t="shared" si="0"/>
        <v>8</v>
      </c>
    </row>
    <row r="96" spans="3:11" ht="12.75" customHeight="1">
      <c r="C96" s="1"/>
      <c r="D96" s="1"/>
      <c r="E96" s="1"/>
      <c r="F96" s="1"/>
      <c r="G96" s="1"/>
      <c r="J96" s="9"/>
      <c r="K96" s="10"/>
    </row>
    <row r="97" spans="1:12" ht="12.75" customHeight="1">
      <c r="A97" s="20" t="s">
        <v>124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1" ht="12.75" customHeight="1">
      <c r="A98" s="1">
        <v>1</v>
      </c>
      <c r="B98" s="3" t="s">
        <v>6</v>
      </c>
      <c r="C98" s="1">
        <v>1990</v>
      </c>
      <c r="D98" s="1" t="s">
        <v>91</v>
      </c>
      <c r="E98" s="1">
        <f>IF(D98="s",1,IF(C98&gt;1995,2,IF(C98&gt;1990,3,IF(C98&lt;1975,5,4))))</f>
        <v>4</v>
      </c>
      <c r="F98" s="1" t="str">
        <f>IF(E98=1,"Sievietes",IF(E98=2,"Jaunieši",IF(E98=3,"Juniori",IF(E98=4,"Vīri","Seniori"))))</f>
        <v>Vīri</v>
      </c>
      <c r="G98" s="1" t="str">
        <f>IF(E98=1,IF(I98&gt;57,"57+","57"),IF(OR(E98=4,E98=5),IF(I98&gt;105,"105+",IF(I98&gt;83,"105","83")),IF(E98=2,IF(I98&gt;83,"83+",IF(I98&gt;66,"83","66")),IF(I98&gt;93,"93+",IF(I98&gt;74,"93","74")))))</f>
        <v>83</v>
      </c>
      <c r="H98" s="3" t="s">
        <v>100</v>
      </c>
      <c r="I98" s="6">
        <v>75.45</v>
      </c>
      <c r="J98" s="9">
        <f>ROUNDUP(IF(E98=1,I98/2,I98),0)</f>
        <v>76</v>
      </c>
      <c r="K98" s="10">
        <v>40</v>
      </c>
    </row>
    <row r="99" spans="1:11" ht="12.75" customHeight="1">
      <c r="A99" s="1">
        <v>2</v>
      </c>
      <c r="B99" s="3" t="s">
        <v>21</v>
      </c>
      <c r="C99" s="1">
        <v>1980</v>
      </c>
      <c r="D99" s="1" t="s">
        <v>91</v>
      </c>
      <c r="E99" s="1">
        <f>IF(D99="s",1,IF(C99&gt;1995,2,IF(C99&gt;1990,3,IF(C99&lt;1975,5,4))))</f>
        <v>4</v>
      </c>
      <c r="F99" s="1" t="str">
        <f>IF(E99=1,"Sievietes",IF(E99=2,"Jaunieši",IF(E99=3,"Juniori",IF(E99=4,"Vīri","Seniori"))))</f>
        <v>Vīri</v>
      </c>
      <c r="G99" s="1" t="str">
        <f>IF(E99=1,IF(I99&gt;57,"57+","57"),IF(OR(E99=4,E99=5),IF(I99&gt;105,"105+",IF(I99&gt;83,"105","83")),IF(E99=2,IF(I99&gt;83,"83+",IF(I99&gt;66,"83","66")),IF(I99&gt;93,"93+",IF(I99&gt;74,"93","74")))))</f>
        <v>105</v>
      </c>
      <c r="H99" s="3" t="s">
        <v>22</v>
      </c>
      <c r="I99" s="9">
        <v>90.85</v>
      </c>
      <c r="J99" s="9">
        <f>ROUNDUP(IF(E99=1,I99/2,I99),0)</f>
        <v>91</v>
      </c>
      <c r="K99" s="10">
        <v>26</v>
      </c>
    </row>
    <row r="100" spans="1:11" ht="12.75" customHeight="1">
      <c r="A100" s="1">
        <v>3</v>
      </c>
      <c r="B100" s="3" t="s">
        <v>18</v>
      </c>
      <c r="C100" s="1">
        <v>1989</v>
      </c>
      <c r="D100" s="1" t="s">
        <v>91</v>
      </c>
      <c r="E100" s="1">
        <f>IF(D100="s",1,IF(C100&gt;1995,2,IF(C100&gt;1990,3,IF(C100&lt;1975,5,4))))</f>
        <v>4</v>
      </c>
      <c r="F100" s="1" t="str">
        <f>IF(E100=1,"Sievietes",IF(E100=2,"Jaunieši",IF(E100=3,"Juniori",IF(E100=4,"Vīri","Seniori"))))</f>
        <v>Vīri</v>
      </c>
      <c r="G100" s="1" t="str">
        <f>IF(E100=1,IF(I100&gt;57,"57+","57"),IF(OR(E100=4,E100=5),IF(I100&gt;105,"105+",IF(I100&gt;83,"105","83")),IF(E100=2,IF(I100&gt;83,"83+",IF(I100&gt;66,"83","66")),IF(I100&gt;93,"93+",IF(I100&gt;74,"93","74")))))</f>
        <v>105</v>
      </c>
      <c r="H100" s="3" t="s">
        <v>2</v>
      </c>
      <c r="I100" s="9">
        <v>102</v>
      </c>
      <c r="J100" s="9">
        <f>ROUNDUP(IF(E100=1,I100/2,I100),0)</f>
        <v>102</v>
      </c>
      <c r="K100" s="10">
        <v>25</v>
      </c>
    </row>
    <row r="101" spans="3:11" ht="12.75" customHeight="1">
      <c r="C101" s="1"/>
      <c r="D101" s="1"/>
      <c r="E101" s="1"/>
      <c r="F101" s="1"/>
      <c r="G101" s="1"/>
      <c r="J101" s="9"/>
      <c r="K101" s="10"/>
    </row>
    <row r="102" spans="1:12" s="5" customFormat="1" ht="12.75">
      <c r="A102" s="16" t="s">
        <v>106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s="5" customFormat="1" ht="12.75">
      <c r="A103" s="18" t="s">
        <v>117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2.75" customHeight="1">
      <c r="A104" s="1">
        <v>1</v>
      </c>
      <c r="B104" s="3" t="s">
        <v>68</v>
      </c>
      <c r="C104" s="1">
        <v>1974</v>
      </c>
      <c r="D104" s="1" t="s">
        <v>91</v>
      </c>
      <c r="E104" s="1">
        <f>IF(D104="s",1,IF(C104&gt;1995,2,IF(C104&gt;1990,3,IF(C104&lt;1975,5,4))))</f>
        <v>5</v>
      </c>
      <c r="F104" s="1" t="str">
        <f>IF(E104=1,"Sievietes",IF(E104=2,"Jaunieši",IF(E104=3,"Juniori",IF(E104=4,"Vīri","Seniori"))))</f>
        <v>Seniori</v>
      </c>
      <c r="G104" s="1" t="str">
        <f>IF(E104=1,IF(I104&gt;57,"57+","57"),IF(OR(E104=4,E104=5),IF(I104&gt;105,"105+",IF(I104&gt;83,"105","83")),IF(E104=2,IF(I104&gt;83,"83+",IF(I104&gt;66,"83","66")),IF(I104&gt;93,"93+",IF(I104&gt;74,"93","74")))))</f>
        <v>83</v>
      </c>
      <c r="H104" s="3" t="s">
        <v>34</v>
      </c>
      <c r="I104" s="6">
        <v>73.2</v>
      </c>
      <c r="J104" s="9">
        <f>ROUNDUP(IF(E104=1,I104/2,I104),0)</f>
        <v>74</v>
      </c>
      <c r="K104" s="10">
        <v>28</v>
      </c>
      <c r="L104" s="1">
        <f>IF(A104=1,12,IF(A104&gt;9,1,11-A104))</f>
        <v>12</v>
      </c>
    </row>
    <row r="105" spans="1:12" ht="12.75" customHeight="1">
      <c r="A105" s="1">
        <v>2</v>
      </c>
      <c r="B105" s="3" t="s">
        <v>70</v>
      </c>
      <c r="C105" s="1">
        <v>1962</v>
      </c>
      <c r="D105" s="1" t="s">
        <v>91</v>
      </c>
      <c r="E105" s="1">
        <f>IF(D105="s",1,IF(C105&gt;1995,2,IF(C105&gt;1990,3,IF(C105&lt;1975,5,4))))</f>
        <v>5</v>
      </c>
      <c r="F105" s="1" t="str">
        <f>IF(E105=1,"Sievietes",IF(E105=2,"Jaunieši",IF(E105=3,"Juniori",IF(E105=4,"Vīri","Seniori"))))</f>
        <v>Seniori</v>
      </c>
      <c r="G105" s="1" t="str">
        <f>IF(E105=1,IF(I105&gt;57,"57+","57"),IF(OR(E105=4,E105=5),IF(I105&gt;105,"105+",IF(I105&gt;83,"105","83")),IF(E105=2,IF(I105&gt;83,"83+",IF(I105&gt;66,"83","66")),IF(I105&gt;93,"93+",IF(I105&gt;74,"93","74")))))</f>
        <v>83</v>
      </c>
      <c r="H105" s="3" t="s">
        <v>4</v>
      </c>
      <c r="I105" s="6">
        <v>71.3</v>
      </c>
      <c r="J105" s="9">
        <f>ROUNDUP(IF(E105=1,I105/2,I105),0)</f>
        <v>72</v>
      </c>
      <c r="K105" s="10">
        <v>25</v>
      </c>
      <c r="L105" s="1">
        <f>IF(A105=1,12,IF(A105&gt;9,1,11-A105))</f>
        <v>9</v>
      </c>
    </row>
    <row r="106" spans="1:12" ht="12.75" customHeight="1">
      <c r="A106" s="1">
        <v>3</v>
      </c>
      <c r="B106" s="3" t="s">
        <v>72</v>
      </c>
      <c r="C106" s="1">
        <v>1974</v>
      </c>
      <c r="D106" s="1" t="s">
        <v>91</v>
      </c>
      <c r="E106" s="1">
        <f>IF(D106="s",1,IF(C106&gt;1995,2,IF(C106&gt;1990,3,IF(C106&lt;1975,5,4))))</f>
        <v>5</v>
      </c>
      <c r="F106" s="1" t="str">
        <f>IF(E106=1,"Sievietes",IF(E106=2,"Jaunieši",IF(E106=3,"Juniori",IF(E106=4,"Vīri","Seniori"))))</f>
        <v>Seniori</v>
      </c>
      <c r="G106" s="1" t="str">
        <f>IF(E106=1,IF(I106&gt;57,"57+","57"),IF(OR(E106=4,E106=5),IF(I106&gt;105,"105+",IF(I106&gt;83,"105","83")),IF(E106=2,IF(I106&gt;83,"83+",IF(I106&gt;66,"83","66")),IF(I106&gt;93,"93+",IF(I106&gt;74,"93","74")))))</f>
        <v>83</v>
      </c>
      <c r="H106" s="3" t="s">
        <v>12</v>
      </c>
      <c r="I106" s="6">
        <v>79.7</v>
      </c>
      <c r="J106" s="9">
        <f>ROUNDUP(IF(E106=1,I106/2,I106),0)</f>
        <v>80</v>
      </c>
      <c r="K106" s="10">
        <v>24</v>
      </c>
      <c r="L106" s="1">
        <f>IF(A106=1,12,IF(A106&gt;9,1,11-A106))</f>
        <v>8</v>
      </c>
    </row>
    <row r="107" spans="1:12" ht="12.75" customHeight="1">
      <c r="A107" s="1">
        <v>4</v>
      </c>
      <c r="B107" s="3" t="s">
        <v>71</v>
      </c>
      <c r="C107" s="1">
        <v>1973</v>
      </c>
      <c r="D107" s="1" t="s">
        <v>91</v>
      </c>
      <c r="E107" s="1">
        <f>IF(D107="s",1,IF(C107&gt;1995,2,IF(C107&gt;1990,3,IF(C107&lt;1975,5,4))))</f>
        <v>5</v>
      </c>
      <c r="F107" s="1" t="str">
        <f>IF(E107=1,"Sievietes",IF(E107=2,"Jaunieši",IF(E107=3,"Juniori",IF(E107=4,"Vīri","Seniori"))))</f>
        <v>Seniori</v>
      </c>
      <c r="G107" s="1" t="str">
        <f>IF(E107=1,IF(I107&gt;57,"57+","57"),IF(OR(E107=4,E107=5),IF(I107&gt;105,"105+",IF(I107&gt;83,"105","83")),IF(E107=2,IF(I107&gt;83,"83+",IF(I107&gt;66,"83","66")),IF(I107&gt;93,"93+",IF(I107&gt;74,"93","74")))))</f>
        <v>83</v>
      </c>
      <c r="H107" s="3" t="s">
        <v>5</v>
      </c>
      <c r="I107" s="6">
        <v>78.95</v>
      </c>
      <c r="J107" s="9">
        <f>ROUNDUP(IF(E107=1,I107/2,I107),0)</f>
        <v>79</v>
      </c>
      <c r="K107" s="10">
        <v>20</v>
      </c>
      <c r="L107" s="1">
        <f>IF(A107=1,12,IF(A107&gt;9,1,11-A107))</f>
        <v>7</v>
      </c>
    </row>
    <row r="108" spans="1:12" ht="12.75" customHeight="1">
      <c r="A108" s="1">
        <v>5</v>
      </c>
      <c r="B108" s="3" t="s">
        <v>69</v>
      </c>
      <c r="C108" s="1">
        <v>1962</v>
      </c>
      <c r="D108" s="1" t="s">
        <v>91</v>
      </c>
      <c r="E108" s="1">
        <f>IF(D108="s",1,IF(C108&gt;1995,2,IF(C108&gt;1990,3,IF(C108&lt;1975,5,4))))</f>
        <v>5</v>
      </c>
      <c r="F108" s="1" t="str">
        <f>IF(E108=1,"Sievietes",IF(E108=2,"Jaunieši",IF(E108=3,"Juniori",IF(E108=4,"Vīri","Seniori"))))</f>
        <v>Seniori</v>
      </c>
      <c r="G108" s="1" t="str">
        <f>IF(E108=1,IF(I108&gt;57,"57+","57"),IF(OR(E108=4,E108=5),IF(I108&gt;105,"105+",IF(I108&gt;83,"105","83")),IF(E108=2,IF(I108&gt;83,"83+",IF(I108&gt;66,"83","66")),IF(I108&gt;93,"93+",IF(I108&gt;74,"93","74")))))</f>
        <v>83</v>
      </c>
      <c r="H108" s="3" t="s">
        <v>14</v>
      </c>
      <c r="I108" s="9">
        <v>76.8</v>
      </c>
      <c r="J108" s="9">
        <f>ROUNDUP(IF(E108=1,I108/2,I108),0)</f>
        <v>77</v>
      </c>
      <c r="K108" s="10">
        <v>18</v>
      </c>
      <c r="L108" s="1">
        <f>IF(A108=1,12,IF(A108&gt;9,1,11-A108))</f>
        <v>6</v>
      </c>
    </row>
    <row r="109" spans="1:12" s="5" customFormat="1" ht="12.75">
      <c r="A109" s="18" t="s">
        <v>122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 customHeight="1">
      <c r="A110" s="1">
        <v>1</v>
      </c>
      <c r="B110" s="3" t="s">
        <v>75</v>
      </c>
      <c r="C110" s="1">
        <v>1967</v>
      </c>
      <c r="D110" s="1" t="s">
        <v>91</v>
      </c>
      <c r="E110" s="1">
        <f>IF(D110="s",1,IF(C110&gt;1995,2,IF(C110&gt;1990,3,IF(C110&lt;1975,5,4))))</f>
        <v>5</v>
      </c>
      <c r="F110" s="1" t="str">
        <f>IF(E110=1,"Sievietes",IF(E110=2,"Jaunieši",IF(E110=3,"Juniori",IF(E110=4,"Vīri","Seniori"))))</f>
        <v>Seniori</v>
      </c>
      <c r="G110" s="1" t="str">
        <f>IF(E110=1,IF(I110&gt;57,"57+","57"),IF(OR(E110=4,E110=5),IF(I110&gt;105,"105+",IF(I110&gt;83,"105","83")),IF(E110=2,IF(I110&gt;83,"83+",IF(I110&gt;66,"83","66")),IF(I110&gt;93,"93+",IF(I110&gt;74,"93","74")))))</f>
        <v>105</v>
      </c>
      <c r="H110" s="3" t="s">
        <v>29</v>
      </c>
      <c r="I110" s="6">
        <v>89.3</v>
      </c>
      <c r="J110" s="9">
        <f>ROUNDUP(IF(E110=1,I110/2,I110),0)</f>
        <v>90</v>
      </c>
      <c r="K110" s="10">
        <v>39</v>
      </c>
      <c r="L110" s="1">
        <f t="shared" si="0"/>
        <v>12</v>
      </c>
    </row>
    <row r="111" spans="1:12" ht="12.75" customHeight="1">
      <c r="A111" s="1">
        <v>2</v>
      </c>
      <c r="B111" s="3" t="s">
        <v>74</v>
      </c>
      <c r="C111" s="1">
        <v>1974</v>
      </c>
      <c r="D111" s="1" t="s">
        <v>91</v>
      </c>
      <c r="E111" s="1">
        <f>IF(D111="s",1,IF(C111&gt;1995,2,IF(C111&gt;1990,3,IF(C111&lt;1975,5,4))))</f>
        <v>5</v>
      </c>
      <c r="F111" s="1" t="str">
        <f>IF(E111=1,"Sievietes",IF(E111=2,"Jaunieši",IF(E111=3,"Juniori",IF(E111=4,"Vīri","Seniori"))))</f>
        <v>Seniori</v>
      </c>
      <c r="G111" s="1" t="str">
        <f>IF(E111=1,IF(I111&gt;57,"57+","57"),IF(OR(E111=4,E111=5),IF(I111&gt;105,"105+",IF(I111&gt;83,"105","83")),IF(E111=2,IF(I111&gt;83,"83+",IF(I111&gt;66,"83","66")),IF(I111&gt;93,"93+",IF(I111&gt;74,"93","74")))))</f>
        <v>105</v>
      </c>
      <c r="H111" s="3" t="s">
        <v>4</v>
      </c>
      <c r="I111" s="6">
        <v>88.75</v>
      </c>
      <c r="J111" s="9">
        <f>ROUNDUP(IF(E111=1,I111/2,I111),0)</f>
        <v>89</v>
      </c>
      <c r="K111" s="10">
        <v>27</v>
      </c>
      <c r="L111" s="1">
        <f t="shared" si="0"/>
        <v>9</v>
      </c>
    </row>
    <row r="112" spans="1:12" ht="12.75" customHeight="1">
      <c r="A112" s="1">
        <v>3</v>
      </c>
      <c r="B112" s="3" t="s">
        <v>95</v>
      </c>
      <c r="C112" s="1">
        <v>1970</v>
      </c>
      <c r="D112" s="1" t="s">
        <v>91</v>
      </c>
      <c r="E112" s="1">
        <f>IF(D112="s",1,IF(C112&gt;1995,2,IF(C112&gt;1990,3,IF(C112&lt;1975,5,4))))</f>
        <v>5</v>
      </c>
      <c r="F112" s="1" t="str">
        <f>IF(E112=1,"Sievietes",IF(E112=2,"Jaunieši",IF(E112=3,"Juniori",IF(E112=4,"Vīri","Seniori"))))</f>
        <v>Seniori</v>
      </c>
      <c r="G112" s="1" t="str">
        <f>IF(E112=1,IF(I112&gt;57,"57+","57"),IF(OR(E112=4,E112=5),IF(I112&gt;105,"105+",IF(I112&gt;83,"105","83")),IF(E112=2,IF(I112&gt;83,"83+",IF(I112&gt;66,"83","66")),IF(I112&gt;93,"93+",IF(I112&gt;74,"93","74")))))</f>
        <v>105</v>
      </c>
      <c r="H112" s="3" t="s">
        <v>94</v>
      </c>
      <c r="I112" s="6">
        <v>86.6</v>
      </c>
      <c r="J112" s="9">
        <f>ROUNDUP(IF(E112=1,I112/2,I112),0)</f>
        <v>87</v>
      </c>
      <c r="K112" s="10">
        <v>26</v>
      </c>
      <c r="L112" s="1">
        <f t="shared" si="0"/>
        <v>8</v>
      </c>
    </row>
    <row r="113" spans="1:12" ht="12.75" customHeight="1">
      <c r="A113" s="1">
        <v>4</v>
      </c>
      <c r="B113" s="3" t="s">
        <v>77</v>
      </c>
      <c r="C113" s="1">
        <v>1968</v>
      </c>
      <c r="D113" s="1" t="s">
        <v>91</v>
      </c>
      <c r="E113" s="1">
        <f>IF(D113="s",1,IF(C113&gt;1995,2,IF(C113&gt;1990,3,IF(C113&lt;1975,5,4))))</f>
        <v>5</v>
      </c>
      <c r="F113" s="1" t="str">
        <f>IF(E113=1,"Sievietes",IF(E113=2,"Jaunieši",IF(E113=3,"Juniori",IF(E113=4,"Vīri","Seniori"))))</f>
        <v>Seniori</v>
      </c>
      <c r="G113" s="1" t="str">
        <f>IF(E113=1,IF(I113&gt;57,"57+","57"),IF(OR(E113=4,E113=5),IF(I113&gt;105,"105+",IF(I113&gt;83,"105","83")),IF(E113=2,IF(I113&gt;83,"83+",IF(I113&gt;66,"83","66")),IF(I113&gt;93,"93+",IF(I113&gt;74,"93","74")))))</f>
        <v>105</v>
      </c>
      <c r="H113" s="3" t="s">
        <v>12</v>
      </c>
      <c r="I113" s="6">
        <v>83.5</v>
      </c>
      <c r="J113" s="9">
        <f>ROUNDUP(IF(E113=1,I113/2,I113),0)</f>
        <v>84</v>
      </c>
      <c r="K113" s="10">
        <v>22</v>
      </c>
      <c r="L113" s="1">
        <f t="shared" si="0"/>
        <v>7</v>
      </c>
    </row>
    <row r="114" spans="1:12" ht="12.75" customHeight="1">
      <c r="A114" s="1">
        <v>5</v>
      </c>
      <c r="B114" s="3" t="s">
        <v>76</v>
      </c>
      <c r="C114" s="1">
        <v>1972</v>
      </c>
      <c r="D114" s="1" t="s">
        <v>91</v>
      </c>
      <c r="E114" s="1">
        <f>IF(D114="s",1,IF(C114&gt;1995,2,IF(C114&gt;1990,3,IF(C114&lt;1975,5,4))))</f>
        <v>5</v>
      </c>
      <c r="F114" s="1" t="str">
        <f>IF(E114=1,"Sievietes",IF(E114=2,"Jaunieši",IF(E114=3,"Juniori",IF(E114=4,"Vīri","Seniori"))))</f>
        <v>Seniori</v>
      </c>
      <c r="G114" s="1" t="str">
        <f>IF(E114=1,IF(I114&gt;57,"57+","57"),IF(OR(E114=4,E114=5),IF(I114&gt;105,"105+",IF(I114&gt;83,"105","83")),IF(E114=2,IF(I114&gt;83,"83+",IF(I114&gt;66,"83","66")),IF(I114&gt;93,"93+",IF(I114&gt;74,"93","74")))))</f>
        <v>105</v>
      </c>
      <c r="H114" s="3" t="s">
        <v>29</v>
      </c>
      <c r="I114" s="9">
        <v>92.65</v>
      </c>
      <c r="J114" s="9">
        <f>ROUNDUP(IF(E114=1,I114/2,I114),0)</f>
        <v>93</v>
      </c>
      <c r="K114" s="10">
        <v>21</v>
      </c>
      <c r="L114" s="1">
        <f t="shared" si="0"/>
        <v>6</v>
      </c>
    </row>
    <row r="115" spans="1:12" s="5" customFormat="1" ht="12.75">
      <c r="A115" s="18" t="s">
        <v>123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2.75" customHeight="1">
      <c r="A116" s="1">
        <v>1</v>
      </c>
      <c r="B116" s="3" t="s">
        <v>80</v>
      </c>
      <c r="C116" s="1">
        <v>1972</v>
      </c>
      <c r="D116" s="1" t="s">
        <v>91</v>
      </c>
      <c r="E116" s="1">
        <f>IF(D116="s",1,IF(C116&gt;1995,2,IF(C116&gt;1990,3,IF(C116&lt;1975,5,4))))</f>
        <v>5</v>
      </c>
      <c r="F116" s="1" t="str">
        <f>IF(E116=1,"Sievietes",IF(E116=2,"Jaunieši",IF(E116=3,"Juniori",IF(E116=4,"Vīri","Seniori"))))</f>
        <v>Seniori</v>
      </c>
      <c r="G116" s="1" t="str">
        <f>IF(E116=1,IF(I116&gt;57,"57+","57"),IF(OR(E116=4,E116=5),IF(I116&gt;105,"105+",IF(I116&gt;83,"105","83")),IF(E116=2,IF(I116&gt;83,"83+",IF(I116&gt;66,"83","66")),IF(I116&gt;93,"93+",IF(I116&gt;74,"93","74")))))</f>
        <v>105+</v>
      </c>
      <c r="H116" s="3" t="s">
        <v>29</v>
      </c>
      <c r="I116" s="9">
        <v>126.7</v>
      </c>
      <c r="J116" s="9">
        <f>ROUNDUP(IF(E116=1,I116/2,I116),0)</f>
        <v>127</v>
      </c>
      <c r="K116" s="10">
        <v>16</v>
      </c>
      <c r="L116" s="1">
        <f t="shared" si="0"/>
        <v>12</v>
      </c>
    </row>
    <row r="117" spans="1:12" ht="12.75" customHeight="1">
      <c r="A117" s="1">
        <v>2</v>
      </c>
      <c r="B117" s="3" t="s">
        <v>79</v>
      </c>
      <c r="C117" s="1">
        <v>1963</v>
      </c>
      <c r="D117" s="1" t="s">
        <v>91</v>
      </c>
      <c r="E117" s="1">
        <f>IF(D117="s",1,IF(C117&gt;1995,2,IF(C117&gt;1990,3,IF(C117&lt;1975,5,4))))</f>
        <v>5</v>
      </c>
      <c r="F117" s="1" t="str">
        <f>IF(E117=1,"Sievietes",IF(E117=2,"Jaunieši",IF(E117=3,"Juniori",IF(E117=4,"Vīri","Seniori"))))</f>
        <v>Seniori</v>
      </c>
      <c r="G117" s="1" t="str">
        <f>IF(E117=1,IF(I117&gt;57,"57+","57"),IF(OR(E117=4,E117=5),IF(I117&gt;105,"105+",IF(I117&gt;83,"105","83")),IF(E117=2,IF(I117&gt;83,"83+",IF(I117&gt;66,"83","66")),IF(I117&gt;93,"93+",IF(I117&gt;74,"93","74")))))</f>
        <v>105+</v>
      </c>
      <c r="H117" s="3" t="s">
        <v>29</v>
      </c>
      <c r="I117" s="6">
        <v>110.95</v>
      </c>
      <c r="J117" s="9">
        <f>ROUNDUP(IF(E117=1,I117/2,I117),0)</f>
        <v>111</v>
      </c>
      <c r="K117" s="10">
        <v>15</v>
      </c>
      <c r="L117" s="1">
        <f t="shared" si="0"/>
        <v>9</v>
      </c>
    </row>
    <row r="118" spans="1:12" ht="12.75" customHeight="1">
      <c r="A118" s="1">
        <v>3</v>
      </c>
      <c r="B118" s="3" t="s">
        <v>78</v>
      </c>
      <c r="C118" s="1">
        <v>1952</v>
      </c>
      <c r="D118" s="1" t="s">
        <v>91</v>
      </c>
      <c r="E118" s="1">
        <f>IF(D118="s",1,IF(C118&gt;1995,2,IF(C118&gt;1990,3,IF(C118&lt;1975,5,4))))</f>
        <v>5</v>
      </c>
      <c r="F118" s="1" t="str">
        <f>IF(E118=1,"Sievietes",IF(E118=2,"Jaunieši",IF(E118=3,"Juniori",IF(E118=4,"Vīri","Seniori"))))</f>
        <v>Seniori</v>
      </c>
      <c r="G118" s="1" t="str">
        <f>IF(E118=1,IF(I118&gt;57,"57+","57"),IF(OR(E118=4,E118=5),IF(I118&gt;105,"105+",IF(I118&gt;83,"105","83")),IF(E118=2,IF(I118&gt;83,"83+",IF(I118&gt;66,"83","66")),IF(I118&gt;93,"93+",IF(I118&gt;74,"93","74")))))</f>
        <v>105+</v>
      </c>
      <c r="H118" s="3" t="s">
        <v>29</v>
      </c>
      <c r="I118" s="6">
        <v>113.55</v>
      </c>
      <c r="J118" s="9">
        <f>ROUNDUP(IF(E118=1,I118/2,I118),0)</f>
        <v>114</v>
      </c>
      <c r="K118" s="10">
        <v>14</v>
      </c>
      <c r="L118" s="1">
        <f t="shared" si="0"/>
        <v>8</v>
      </c>
    </row>
    <row r="119" spans="1:12" ht="12.75" customHeight="1">
      <c r="A119" s="1">
        <v>4</v>
      </c>
      <c r="B119" s="3" t="s">
        <v>73</v>
      </c>
      <c r="C119" s="1">
        <v>1974</v>
      </c>
      <c r="D119" s="1" t="s">
        <v>91</v>
      </c>
      <c r="E119" s="1">
        <f>IF(D119="s",1,IF(C119&gt;1995,2,IF(C119&gt;1990,3,IF(C119&lt;1975,5,4))))</f>
        <v>5</v>
      </c>
      <c r="F119" s="1" t="str">
        <f>IF(E119=1,"Sievietes",IF(E119=2,"Jaunieši",IF(E119=3,"Juniori",IF(E119=4,"Vīri","Seniori"))))</f>
        <v>Seniori</v>
      </c>
      <c r="G119" s="1" t="str">
        <f>IF(E119=1,IF(I119&gt;57,"57+","57"),IF(OR(E119=4,E119=5),IF(I119&gt;105,"105+",IF(I119&gt;83,"105","83")),IF(E119=2,IF(I119&gt;83,"83+",IF(I119&gt;66,"83","66")),IF(I119&gt;93,"93+",IF(I119&gt;74,"93","74")))))</f>
        <v>105+</v>
      </c>
      <c r="H119" s="3" t="s">
        <v>2</v>
      </c>
      <c r="I119" s="6">
        <v>109.85</v>
      </c>
      <c r="J119" s="9">
        <f>ROUNDUP(IF(E119=1,I119/2,I119),0)</f>
        <v>110</v>
      </c>
      <c r="K119" s="10">
        <v>14</v>
      </c>
      <c r="L119" s="1">
        <f t="shared" si="0"/>
        <v>7</v>
      </c>
    </row>
    <row r="120" spans="1:12" ht="12.75" customHeight="1">
      <c r="A120" s="1">
        <v>5</v>
      </c>
      <c r="B120" s="3" t="s">
        <v>81</v>
      </c>
      <c r="C120" s="1">
        <v>1972</v>
      </c>
      <c r="D120" s="1" t="s">
        <v>91</v>
      </c>
      <c r="E120" s="1">
        <f>IF(D120="s",1,IF(C120&gt;1995,2,IF(C120&gt;1990,3,IF(C120&lt;1975,5,4))))</f>
        <v>5</v>
      </c>
      <c r="F120" s="1" t="str">
        <f>IF(E120=1,"Sievietes",IF(E120=2,"Jaunieši",IF(E120=3,"Juniori",IF(E120=4,"Vīri","Seniori"))))</f>
        <v>Seniori</v>
      </c>
      <c r="G120" s="1" t="str">
        <f>IF(E120=1,IF(I120&gt;57,"57+","57"),IF(OR(E120=4,E120=5),IF(I120&gt;105,"105+",IF(I120&gt;83,"105","83")),IF(E120=2,IF(I120&gt;83,"83+",IF(I120&gt;66,"83","66")),IF(I120&gt;93,"93+",IF(I120&gt;74,"93","74")))))</f>
        <v>105+</v>
      </c>
      <c r="H120" s="3" t="s">
        <v>12</v>
      </c>
      <c r="I120" s="6">
        <v>112.8</v>
      </c>
      <c r="J120" s="9">
        <f>ROUNDUP(IF(E120=1,I120/2,I120),0)</f>
        <v>113</v>
      </c>
      <c r="K120" s="10">
        <v>13</v>
      </c>
      <c r="L120" s="1">
        <f>IF(A120=1,12,IF(A120&gt;9,1,11-A120))</f>
        <v>6</v>
      </c>
    </row>
    <row r="121" spans="3:11" ht="12.75" customHeight="1">
      <c r="C121" s="1"/>
      <c r="D121" s="1"/>
      <c r="E121" s="1"/>
      <c r="F121" s="1"/>
      <c r="G121" s="1"/>
      <c r="J121" s="9"/>
      <c r="K121" s="10"/>
    </row>
    <row r="122" spans="1:12" ht="12.75" customHeight="1">
      <c r="A122" s="20" t="s">
        <v>124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1" ht="12.75" customHeight="1">
      <c r="A123" s="1">
        <v>1</v>
      </c>
      <c r="B123" s="3" t="s">
        <v>75</v>
      </c>
      <c r="C123" s="1">
        <v>1967</v>
      </c>
      <c r="D123" s="1" t="s">
        <v>91</v>
      </c>
      <c r="E123" s="1">
        <f>IF(D123="s",1,IF(C123&gt;1995,2,IF(C123&gt;1990,3,IF(C123&lt;1975,5,4))))</f>
        <v>5</v>
      </c>
      <c r="F123" s="1" t="str">
        <f>IF(E123=1,"Sievietes",IF(E123=2,"Jaunieši",IF(E123=3,"Juniori",IF(E123=4,"Vīri","Seniori"))))</f>
        <v>Seniori</v>
      </c>
      <c r="G123" s="1" t="str">
        <f>IF(E123=1,IF(I123&gt;57,"57+","57"),IF(OR(E123=4,E123=5),IF(I123&gt;105,"105+",IF(I123&gt;83,"105","83")),IF(E123=2,IF(I123&gt;83,"83+",IF(I123&gt;66,"83","66")),IF(I123&gt;93,"93+",IF(I123&gt;74,"93","74")))))</f>
        <v>105</v>
      </c>
      <c r="H123" s="3" t="s">
        <v>29</v>
      </c>
      <c r="I123" s="6">
        <v>89.3</v>
      </c>
      <c r="J123" s="9">
        <f>ROUNDUP(IF(E123=1,I123/2,I123),0)</f>
        <v>90</v>
      </c>
      <c r="K123" s="10">
        <v>39</v>
      </c>
    </row>
    <row r="124" spans="1:11" ht="12.75" customHeight="1">
      <c r="A124" s="1">
        <v>2</v>
      </c>
      <c r="B124" s="3" t="s">
        <v>68</v>
      </c>
      <c r="C124" s="1">
        <v>1974</v>
      </c>
      <c r="D124" s="1" t="s">
        <v>91</v>
      </c>
      <c r="E124" s="1">
        <f>IF(D124="s",1,IF(C124&gt;1995,2,IF(C124&gt;1990,3,IF(C124&lt;1975,5,4))))</f>
        <v>5</v>
      </c>
      <c r="F124" s="1" t="str">
        <f>IF(E124=1,"Sievietes",IF(E124=2,"Jaunieši",IF(E124=3,"Juniori",IF(E124=4,"Vīri","Seniori"))))</f>
        <v>Seniori</v>
      </c>
      <c r="G124" s="1" t="str">
        <f>IF(E124=1,IF(I124&gt;57,"57+","57"),IF(OR(E124=4,E124=5),IF(I124&gt;105,"105+",IF(I124&gt;83,"105","83")),IF(E124=2,IF(I124&gt;83,"83+",IF(I124&gt;66,"83","66")),IF(I124&gt;93,"93+",IF(I124&gt;74,"93","74")))))</f>
        <v>83</v>
      </c>
      <c r="H124" s="3" t="s">
        <v>34</v>
      </c>
      <c r="I124" s="6">
        <v>73.2</v>
      </c>
      <c r="J124" s="9">
        <f>ROUNDUP(IF(E124=1,I124/2,I124),0)</f>
        <v>74</v>
      </c>
      <c r="K124" s="10">
        <v>28</v>
      </c>
    </row>
    <row r="125" spans="1:11" ht="12.75" customHeight="1">
      <c r="A125" s="1">
        <v>3</v>
      </c>
      <c r="B125" s="3" t="s">
        <v>74</v>
      </c>
      <c r="C125" s="1">
        <v>1974</v>
      </c>
      <c r="D125" s="1" t="s">
        <v>91</v>
      </c>
      <c r="E125" s="1">
        <f>IF(D125="s",1,IF(C125&gt;1995,2,IF(C125&gt;1990,3,IF(C125&lt;1975,5,4))))</f>
        <v>5</v>
      </c>
      <c r="F125" s="1" t="str">
        <f>IF(E125=1,"Sievietes",IF(E125=2,"Jaunieši",IF(E125=3,"Juniori",IF(E125=4,"Vīri","Seniori"))))</f>
        <v>Seniori</v>
      </c>
      <c r="G125" s="1" t="str">
        <f>IF(E125=1,IF(I125&gt;57,"57+","57"),IF(OR(E125=4,E125=5),IF(I125&gt;105,"105+",IF(I125&gt;83,"105","83")),IF(E125=2,IF(I125&gt;83,"83+",IF(I125&gt;66,"83","66")),IF(I125&gt;93,"93+",IF(I125&gt;74,"93","74")))))</f>
        <v>105</v>
      </c>
      <c r="H125" s="3" t="s">
        <v>4</v>
      </c>
      <c r="I125" s="6">
        <v>88.75</v>
      </c>
      <c r="J125" s="9">
        <f>ROUNDUP(IF(E125=1,I125/2,I125),0)</f>
        <v>89</v>
      </c>
      <c r="K125" s="10">
        <v>27</v>
      </c>
    </row>
  </sheetData>
  <sheetProtection selectLockedCells="1" selectUnlockedCells="1"/>
  <mergeCells count="30">
    <mergeCell ref="A122:L122"/>
    <mergeCell ref="A2:L2"/>
    <mergeCell ref="A4:L4"/>
    <mergeCell ref="N7:O7"/>
    <mergeCell ref="N15:O15"/>
    <mergeCell ref="A82:L82"/>
    <mergeCell ref="A92:L92"/>
    <mergeCell ref="A103:L103"/>
    <mergeCell ref="A109:L109"/>
    <mergeCell ref="A115:L115"/>
    <mergeCell ref="A25:L25"/>
    <mergeCell ref="A47:L47"/>
    <mergeCell ref="A71:L71"/>
    <mergeCell ref="A97:L97"/>
    <mergeCell ref="A7:L7"/>
    <mergeCell ref="A30:L30"/>
    <mergeCell ref="A52:L52"/>
    <mergeCell ref="A76:L76"/>
    <mergeCell ref="A102:L102"/>
    <mergeCell ref="A8:L8"/>
    <mergeCell ref="A15:L15"/>
    <mergeCell ref="A31:L31"/>
    <mergeCell ref="A38:L38"/>
    <mergeCell ref="A42:L42"/>
    <mergeCell ref="B1:K1"/>
    <mergeCell ref="B3:K3"/>
    <mergeCell ref="A53:L53"/>
    <mergeCell ref="A60:L60"/>
    <mergeCell ref="A67:L67"/>
    <mergeCell ref="A77:L77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82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14" customWidth="1"/>
    <col min="2" max="2" width="45.7109375" style="0" bestFit="1" customWidth="1"/>
    <col min="3" max="3" width="9.140625" style="14" customWidth="1"/>
    <col min="4" max="4" width="10.421875" style="14" bestFit="1" customWidth="1"/>
    <col min="5" max="5" width="9.140625" style="14" customWidth="1"/>
  </cols>
  <sheetData>
    <row r="1" spans="1:5" ht="12.75">
      <c r="A1" s="15" t="s">
        <v>113</v>
      </c>
      <c r="B1" s="15"/>
      <c r="C1" s="15"/>
      <c r="D1" s="15"/>
      <c r="E1" s="15"/>
    </row>
    <row r="2" spans="1:5" ht="25.5">
      <c r="A2" s="11" t="s">
        <v>108</v>
      </c>
      <c r="B2" s="11" t="s">
        <v>1</v>
      </c>
      <c r="C2" s="11" t="s">
        <v>111</v>
      </c>
      <c r="D2" s="11" t="s">
        <v>89</v>
      </c>
      <c r="E2" s="11" t="s">
        <v>112</v>
      </c>
    </row>
    <row r="3" spans="1:5" ht="12.75">
      <c r="A3" s="14">
        <v>1</v>
      </c>
      <c r="B3" t="s">
        <v>29</v>
      </c>
      <c r="C3" s="14">
        <v>76</v>
      </c>
      <c r="E3" s="14">
        <v>12</v>
      </c>
    </row>
    <row r="4" spans="1:5" ht="12.75">
      <c r="A4" s="14">
        <v>2</v>
      </c>
      <c r="B4" t="s">
        <v>12</v>
      </c>
      <c r="C4" s="14">
        <v>71</v>
      </c>
      <c r="E4" s="14">
        <v>9</v>
      </c>
    </row>
    <row r="5" spans="1:5" ht="12.75">
      <c r="A5" s="14">
        <v>3</v>
      </c>
      <c r="B5" t="s">
        <v>4</v>
      </c>
      <c r="C5" s="14">
        <v>68</v>
      </c>
      <c r="E5" s="14">
        <v>8</v>
      </c>
    </row>
    <row r="6" spans="1:5" ht="12.75">
      <c r="A6" s="14">
        <v>4</v>
      </c>
      <c r="B6" t="s">
        <v>5</v>
      </c>
      <c r="C6" s="14">
        <v>39</v>
      </c>
      <c r="E6" s="14">
        <v>7</v>
      </c>
    </row>
    <row r="7" spans="1:5" ht="12.75">
      <c r="A7" s="14">
        <v>5</v>
      </c>
      <c r="B7" t="s">
        <v>32</v>
      </c>
      <c r="C7" s="14">
        <v>38</v>
      </c>
      <c r="E7" s="14">
        <v>6</v>
      </c>
    </row>
    <row r="8" spans="1:5" ht="12.75">
      <c r="A8" s="14">
        <v>6</v>
      </c>
      <c r="B8" t="s">
        <v>34</v>
      </c>
      <c r="C8" s="14">
        <v>23</v>
      </c>
      <c r="E8" s="14">
        <v>5</v>
      </c>
    </row>
    <row r="9" spans="1:5" ht="12.75">
      <c r="A9" s="14">
        <v>7</v>
      </c>
      <c r="B9" t="s">
        <v>94</v>
      </c>
      <c r="C9" s="14">
        <v>20</v>
      </c>
      <c r="E9" s="14">
        <v>4</v>
      </c>
    </row>
    <row r="10" spans="1:5" ht="12.75">
      <c r="A10" s="14">
        <v>8</v>
      </c>
      <c r="B10" t="s">
        <v>7</v>
      </c>
      <c r="C10" s="14">
        <v>19</v>
      </c>
      <c r="E10" s="14">
        <v>3</v>
      </c>
    </row>
    <row r="11" spans="1:5" ht="12.75">
      <c r="A11" s="14">
        <v>9</v>
      </c>
      <c r="B11" t="s">
        <v>9</v>
      </c>
      <c r="C11" s="14">
        <v>17</v>
      </c>
      <c r="E11" s="14">
        <v>2</v>
      </c>
    </row>
    <row r="12" spans="1:5" ht="12.75">
      <c r="A12" s="14">
        <v>10</v>
      </c>
      <c r="B12" t="s">
        <v>14</v>
      </c>
      <c r="C12" s="14">
        <v>13</v>
      </c>
      <c r="E12" s="14">
        <v>1</v>
      </c>
    </row>
    <row r="13" spans="1:5" ht="12.75">
      <c r="A13" s="14">
        <v>11</v>
      </c>
      <c r="B13" t="s">
        <v>41</v>
      </c>
      <c r="C13" s="14">
        <v>12</v>
      </c>
      <c r="D13" s="14">
        <v>34</v>
      </c>
      <c r="E13" s="14">
        <v>1</v>
      </c>
    </row>
    <row r="14" spans="1:5" ht="12.75">
      <c r="A14" s="14">
        <v>12</v>
      </c>
      <c r="B14" t="s">
        <v>23</v>
      </c>
      <c r="C14" s="14">
        <v>12</v>
      </c>
      <c r="D14" s="14">
        <v>27</v>
      </c>
      <c r="E14" s="14">
        <v>1</v>
      </c>
    </row>
    <row r="15" spans="1:5" ht="12.75">
      <c r="A15" s="14">
        <v>13</v>
      </c>
      <c r="B15" t="s">
        <v>22</v>
      </c>
      <c r="C15" s="14">
        <v>12</v>
      </c>
      <c r="D15" s="14">
        <v>26</v>
      </c>
      <c r="E15" s="14">
        <v>1</v>
      </c>
    </row>
    <row r="16" spans="1:5" ht="12.75">
      <c r="A16" s="14">
        <v>14</v>
      </c>
      <c r="B16" t="s">
        <v>66</v>
      </c>
      <c r="C16" s="14">
        <v>12</v>
      </c>
      <c r="D16" s="14">
        <v>24</v>
      </c>
      <c r="E16" s="14">
        <v>1</v>
      </c>
    </row>
    <row r="17" spans="1:5" ht="12.75">
      <c r="A17" s="14">
        <v>15</v>
      </c>
      <c r="B17" t="s">
        <v>52</v>
      </c>
      <c r="C17" s="14">
        <v>12</v>
      </c>
      <c r="D17" s="14">
        <v>21</v>
      </c>
      <c r="E17" s="14">
        <v>1</v>
      </c>
    </row>
    <row r="18" spans="1:5" ht="12.75">
      <c r="A18" s="14">
        <v>16</v>
      </c>
      <c r="B18" t="s">
        <v>98</v>
      </c>
      <c r="C18" s="14">
        <v>6</v>
      </c>
      <c r="E18" s="14"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23.57421875" style="3" bestFit="1" customWidth="1"/>
    <col min="3" max="3" width="10.140625" style="3" bestFit="1" customWidth="1"/>
    <col min="4" max="4" width="10.57421875" style="3" customWidth="1"/>
    <col min="5" max="5" width="3.7109375" style="3" bestFit="1" customWidth="1"/>
    <col min="6" max="6" width="10.00390625" style="3" customWidth="1"/>
    <col min="7" max="7" width="11.57421875" style="3" customWidth="1"/>
    <col min="8" max="8" width="45.7109375" style="3" bestFit="1" customWidth="1"/>
    <col min="9" max="10" width="12.140625" style="6" customWidth="1"/>
    <col min="11" max="11" width="12.140625" style="3" customWidth="1"/>
    <col min="12" max="12" width="9.7109375" style="1" bestFit="1" customWidth="1"/>
  </cols>
  <sheetData>
    <row r="1" spans="1:12" ht="25.5">
      <c r="A1" s="11" t="s">
        <v>108</v>
      </c>
      <c r="B1" s="2" t="s">
        <v>93</v>
      </c>
      <c r="C1" s="2" t="s">
        <v>0</v>
      </c>
      <c r="D1" s="2" t="s">
        <v>83</v>
      </c>
      <c r="E1" s="2" t="s">
        <v>92</v>
      </c>
      <c r="F1" s="2" t="s">
        <v>85</v>
      </c>
      <c r="G1" s="2" t="s">
        <v>84</v>
      </c>
      <c r="H1" s="2" t="s">
        <v>1</v>
      </c>
      <c r="I1" s="4" t="s">
        <v>86</v>
      </c>
      <c r="J1" s="4" t="s">
        <v>87</v>
      </c>
      <c r="K1" s="2" t="s">
        <v>89</v>
      </c>
      <c r="L1" s="11" t="s">
        <v>107</v>
      </c>
    </row>
    <row r="2" spans="1:12" ht="12.75">
      <c r="A2" s="1">
        <v>1</v>
      </c>
      <c r="B2" s="3" t="s">
        <v>101</v>
      </c>
      <c r="C2" s="1">
        <v>1961</v>
      </c>
      <c r="D2" s="1" t="s">
        <v>90</v>
      </c>
      <c r="E2" s="1">
        <f>IF(D2="s",1,IF(C2&gt;1995,2,IF(C2&gt;1990,3,IF(C2&lt;1975,5,4))))</f>
        <v>1</v>
      </c>
      <c r="F2" s="1" t="str">
        <f>IF(E2=1,"Sievietes",IF(E2=2,"Jaunieši",IF(E2=3,"Juniori",IF(E2=4,"Vīri","Seniori"))))</f>
        <v>Sievietes</v>
      </c>
      <c r="G2" s="1" t="str">
        <f>IF(E2=1,IF(I2&gt;57,"57+","57"),IF(OR(E2=4,E2=5),IF(I2&gt;105,"105+",IF(I2&gt;83,"105","83")),IF(E2=2,IF(I2&gt;83,"83+",IF(I2&gt;66,"83","66")),IF(I2&gt;93,"93+",IF(I2&gt;74,"93","74")))))</f>
        <v>57</v>
      </c>
      <c r="H2" s="3" t="s">
        <v>94</v>
      </c>
      <c r="I2" s="6">
        <v>53.2</v>
      </c>
      <c r="J2" s="9">
        <f>ROUNDUP(IF(E2=1,I2/2,I2),0)</f>
        <v>27</v>
      </c>
      <c r="K2" s="10">
        <v>50</v>
      </c>
      <c r="L2" s="1">
        <f>IF(A2=1,12,IF(A2&gt;9,1,11-A2))</f>
        <v>12</v>
      </c>
    </row>
    <row r="3" spans="1:12" ht="12.75">
      <c r="A3" s="1">
        <v>2</v>
      </c>
      <c r="B3" s="3" t="s">
        <v>96</v>
      </c>
      <c r="C3" s="1">
        <v>1993</v>
      </c>
      <c r="D3" s="1" t="s">
        <v>90</v>
      </c>
      <c r="E3" s="1">
        <f>IF(D3="s",1,IF(C3&gt;1995,2,IF(C3&gt;1990,3,IF(C3&lt;1975,5,4))))</f>
        <v>1</v>
      </c>
      <c r="F3" s="1" t="str">
        <f>IF(E3=1,"Sievietes",IF(E3=2,"Jaunieši",IF(E3=3,"Juniori",IF(E3=4,"Vīri","Seniori"))))</f>
        <v>Sievietes</v>
      </c>
      <c r="G3" s="1" t="str">
        <f>IF(E3=1,IF(I3&gt;57,"57+","57"),IF(OR(E3=4,E3=5),IF(I3&gt;105,"105+",IF(I3&gt;83,"105","83")),IF(E3=2,IF(I3&gt;83,"83+",IF(I3&gt;66,"83","66")),IF(I3&gt;93,"93+",IF(I3&gt;74,"93","74")))))</f>
        <v>57</v>
      </c>
      <c r="H3" s="3" t="s">
        <v>32</v>
      </c>
      <c r="I3" s="6">
        <v>54.95</v>
      </c>
      <c r="J3" s="9">
        <f>ROUNDUP(IF(E3=1,I3/2,I3),0)</f>
        <v>28</v>
      </c>
      <c r="K3" s="10">
        <v>39</v>
      </c>
      <c r="L3" s="1">
        <f>IF(A3=1,12,IF(A3&gt;9,1,11-A3))</f>
        <v>9</v>
      </c>
    </row>
    <row r="4" spans="1:12" ht="12.75">
      <c r="A4" s="1">
        <v>1</v>
      </c>
      <c r="B4" s="3" t="s">
        <v>40</v>
      </c>
      <c r="C4" s="1">
        <v>1984</v>
      </c>
      <c r="D4" s="1" t="s">
        <v>90</v>
      </c>
      <c r="E4" s="1">
        <f>IF(D4="s",1,IF(C4&gt;1995,2,IF(C4&gt;1990,3,IF(C4&lt;1975,5,4))))</f>
        <v>1</v>
      </c>
      <c r="F4" s="1" t="str">
        <f>IF(E4=1,"Sievietes",IF(E4=2,"Jaunieši",IF(E4=3,"Juniori",IF(E4=4,"Vīri","Seniori"))))</f>
        <v>Sievietes</v>
      </c>
      <c r="G4" s="1" t="str">
        <f>IF(E4=1,IF(I4&gt;57,"57+","57"),IF(OR(E4=4,E4=5),IF(I4&gt;105,"105+",IF(I4&gt;83,"105","83")),IF(E4=2,IF(I4&gt;83,"83+",IF(I4&gt;66,"83","66")),IF(I4&gt;93,"93+",IF(I4&gt;74,"93","74")))))</f>
        <v>57+</v>
      </c>
      <c r="H4" s="3" t="s">
        <v>41</v>
      </c>
      <c r="I4" s="6">
        <v>58.45</v>
      </c>
      <c r="J4" s="9">
        <f>ROUNDUP(IF(E4=1,I4/2,I4),0)</f>
        <v>30</v>
      </c>
      <c r="K4" s="10">
        <v>34</v>
      </c>
      <c r="L4" s="1">
        <f>IF(A4=1,12,IF(A4&gt;9,1,11-A4))</f>
        <v>12</v>
      </c>
    </row>
    <row r="5" spans="1:12" ht="12.75">
      <c r="A5" s="1">
        <v>3</v>
      </c>
      <c r="B5" s="3" t="s">
        <v>30</v>
      </c>
      <c r="C5" s="1">
        <v>1999</v>
      </c>
      <c r="D5" s="1" t="s">
        <v>90</v>
      </c>
      <c r="E5" s="1">
        <f>IF(D5="s",1,IF(C5&gt;1995,2,IF(C5&gt;1990,3,IF(C5&lt;1975,5,4))))</f>
        <v>1</v>
      </c>
      <c r="F5" s="1" t="str">
        <f>IF(E5=1,"Sievietes",IF(E5=2,"Jaunieši",IF(E5=3,"Juniori",IF(E5=4,"Vīri","Seniori"))))</f>
        <v>Sievietes</v>
      </c>
      <c r="G5" s="1" t="str">
        <f>IF(E5=1,IF(I5&gt;57,"57+","57"),IF(OR(E5=4,E5=5),IF(I5&gt;105,"105+",IF(I5&gt;83,"105","83")),IF(E5=2,IF(I5&gt;83,"83+",IF(I5&gt;66,"83","66")),IF(I5&gt;93,"93+",IF(I5&gt;74,"93","74")))))</f>
        <v>57</v>
      </c>
      <c r="H5" s="3" t="s">
        <v>29</v>
      </c>
      <c r="I5" s="6">
        <v>53.2</v>
      </c>
      <c r="J5" s="9">
        <f>ROUNDUP(IF(E5=1,I5/2,I5),0)</f>
        <v>27</v>
      </c>
      <c r="K5" s="10">
        <v>32</v>
      </c>
      <c r="L5" s="1">
        <f>IF(A5=1,12,IF(A5&gt;9,1,11-A5))</f>
        <v>8</v>
      </c>
    </row>
    <row r="6" spans="1:12" ht="12.75">
      <c r="A6" s="1">
        <v>4</v>
      </c>
      <c r="B6" s="3" t="s">
        <v>27</v>
      </c>
      <c r="C6" s="1">
        <v>1985</v>
      </c>
      <c r="D6" s="1" t="s">
        <v>90</v>
      </c>
      <c r="E6" s="1">
        <f>IF(D6="s",1,IF(C6&gt;1995,2,IF(C6&gt;1990,3,IF(C6&lt;1975,5,4))))</f>
        <v>1</v>
      </c>
      <c r="F6" s="1" t="str">
        <f>IF(E6=1,"Sievietes",IF(E6=2,"Jaunieši",IF(E6=3,"Juniori",IF(E6=4,"Vīri","Seniori"))))</f>
        <v>Sievietes</v>
      </c>
      <c r="G6" s="1" t="str">
        <f>IF(E6=1,IF(I6&gt;57,"57+","57"),IF(OR(E6=4,E6=5),IF(I6&gt;105,"105+",IF(I6&gt;83,"105","83")),IF(E6=2,IF(I6&gt;83,"83+",IF(I6&gt;66,"83","66")),IF(I6&gt;93,"93+",IF(I6&gt;74,"93","74")))))</f>
        <v>57</v>
      </c>
      <c r="H6" s="3" t="s">
        <v>5</v>
      </c>
      <c r="I6" s="6">
        <v>51.5</v>
      </c>
      <c r="J6" s="9">
        <f>ROUNDUP(IF(E6=1,I6/2,I6),0)</f>
        <v>26</v>
      </c>
      <c r="K6" s="10">
        <v>29</v>
      </c>
      <c r="L6" s="1">
        <f>IF(A6=1,12,IF(A6&gt;9,1,11-A6))</f>
        <v>7</v>
      </c>
    </row>
    <row r="7" spans="1:12" ht="12.75">
      <c r="A7" s="1">
        <v>2</v>
      </c>
      <c r="B7" s="3" t="s">
        <v>38</v>
      </c>
      <c r="C7" s="1">
        <v>1995</v>
      </c>
      <c r="D7" s="1" t="s">
        <v>90</v>
      </c>
      <c r="E7" s="1">
        <f>IF(D7="s",1,IF(C7&gt;1995,2,IF(C7&gt;1990,3,IF(C7&lt;1975,5,4))))</f>
        <v>1</v>
      </c>
      <c r="F7" s="1" t="str">
        <f>IF(E7=1,"Sievietes",IF(E7=2,"Jaunieši",IF(E7=3,"Juniori",IF(E7=4,"Vīri","Seniori"))))</f>
        <v>Sievietes</v>
      </c>
      <c r="G7" s="1" t="str">
        <f>IF(E7=1,IF(I7&gt;57,"57+","57"),IF(OR(E7=4,E7=5),IF(I7&gt;105,"105+",IF(I7&gt;83,"105","83")),IF(E7=2,IF(I7&gt;83,"83+",IF(I7&gt;66,"83","66")),IF(I7&gt;93,"93+",IF(I7&gt;74,"93","74")))))</f>
        <v>57+</v>
      </c>
      <c r="H7" s="3" t="s">
        <v>29</v>
      </c>
      <c r="I7" s="6">
        <v>63.95</v>
      </c>
      <c r="J7" s="9">
        <f>ROUNDUP(IF(E7=1,I7/2,I7),0)</f>
        <v>32</v>
      </c>
      <c r="K7" s="10">
        <v>27</v>
      </c>
      <c r="L7" s="1">
        <f>IF(A7=1,12,IF(A7&gt;9,1,11-A7))</f>
        <v>9</v>
      </c>
    </row>
    <row r="8" spans="1:12" ht="12.75">
      <c r="A8" s="1">
        <v>3</v>
      </c>
      <c r="B8" s="3" t="s">
        <v>33</v>
      </c>
      <c r="C8" s="1">
        <v>1978</v>
      </c>
      <c r="D8" s="1" t="s">
        <v>90</v>
      </c>
      <c r="E8" s="1">
        <f>IF(D8="s",1,IF(C8&gt;1995,2,IF(C8&gt;1990,3,IF(C8&lt;1975,5,4))))</f>
        <v>1</v>
      </c>
      <c r="F8" s="1" t="str">
        <f>IF(E8=1,"Sievietes",IF(E8=2,"Jaunieši",IF(E8=3,"Juniori",IF(E8=4,"Vīri","Seniori"))))</f>
        <v>Sievietes</v>
      </c>
      <c r="G8" s="1" t="str">
        <f>IF(E8=1,IF(I8&gt;57,"57+","57"),IF(OR(E8=4,E8=5),IF(I8&gt;105,"105+",IF(I8&gt;83,"105","83")),IF(E8=2,IF(I8&gt;83,"83+",IF(I8&gt;66,"83","66")),IF(I8&gt;93,"93+",IF(I8&gt;74,"93","74")))))</f>
        <v>57+</v>
      </c>
      <c r="H8" s="3" t="s">
        <v>34</v>
      </c>
      <c r="I8" s="9">
        <v>83.15</v>
      </c>
      <c r="J8" s="9">
        <f>ROUNDUP(IF(E8=1,I8/2,I8),0)</f>
        <v>42</v>
      </c>
      <c r="K8" s="10">
        <v>26</v>
      </c>
      <c r="L8" s="1">
        <f>IF(A8=1,12,IF(A8&gt;9,1,11-A8))</f>
        <v>8</v>
      </c>
    </row>
    <row r="9" spans="1:12" ht="12.75">
      <c r="A9" s="1">
        <v>4</v>
      </c>
      <c r="B9" s="3" t="s">
        <v>37</v>
      </c>
      <c r="C9" s="1">
        <v>1991</v>
      </c>
      <c r="D9" s="1" t="s">
        <v>90</v>
      </c>
      <c r="E9" s="1">
        <f>IF(D9="s",1,IF(C9&gt;1995,2,IF(C9&gt;1990,3,IF(C9&lt;1975,5,4))))</f>
        <v>1</v>
      </c>
      <c r="F9" s="1" t="str">
        <f>IF(E9=1,"Sievietes",IF(E9=2,"Jaunieši",IF(E9=3,"Juniori",IF(E9=4,"Vīri","Seniori"))))</f>
        <v>Sievietes</v>
      </c>
      <c r="G9" s="1" t="str">
        <f>IF(E9=1,IF(I9&gt;57,"57+","57"),IF(OR(E9=4,E9=5),IF(I9&gt;105,"105+",IF(I9&gt;83,"105","83")),IF(E9=2,IF(I9&gt;83,"83+",IF(I9&gt;66,"83","66")),IF(I9&gt;93,"93+",IF(I9&gt;74,"93","74")))))</f>
        <v>57+</v>
      </c>
      <c r="H9" s="3" t="s">
        <v>29</v>
      </c>
      <c r="I9" s="6">
        <v>60.5</v>
      </c>
      <c r="J9" s="9">
        <f>ROUNDUP(IF(E9=1,I9/2,I9),0)</f>
        <v>31</v>
      </c>
      <c r="K9" s="10">
        <v>25</v>
      </c>
      <c r="L9" s="1">
        <f>IF(A9=1,12,IF(A9&gt;9,1,11-A9))</f>
        <v>7</v>
      </c>
    </row>
    <row r="10" spans="1:12" ht="12.75">
      <c r="A10" s="1">
        <v>5</v>
      </c>
      <c r="B10" s="3" t="s">
        <v>31</v>
      </c>
      <c r="C10" s="1">
        <v>1992</v>
      </c>
      <c r="D10" s="1" t="s">
        <v>90</v>
      </c>
      <c r="E10" s="1">
        <f>IF(D10="s",1,IF(C10&gt;1995,2,IF(C10&gt;1990,3,IF(C10&lt;1975,5,4))))</f>
        <v>1</v>
      </c>
      <c r="F10" s="1" t="str">
        <f>IF(E10=1,"Sievietes",IF(E10=2,"Jaunieši",IF(E10=3,"Juniori",IF(E10=4,"Vīri","Seniori"))))</f>
        <v>Sievietes</v>
      </c>
      <c r="G10" s="1" t="str">
        <f>IF(E10=1,IF(I10&gt;57,"57+","57"),IF(OR(E10=4,E10=5),IF(I10&gt;105,"105+",IF(I10&gt;83,"105","83")),IF(E10=2,IF(I10&gt;83,"83+",IF(I10&gt;66,"83","66")),IF(I10&gt;93,"93+",IF(I10&gt;74,"93","74")))))</f>
        <v>57</v>
      </c>
      <c r="H10" s="3" t="s">
        <v>32</v>
      </c>
      <c r="I10" s="6">
        <v>54</v>
      </c>
      <c r="J10" s="9">
        <f>ROUNDUP(IF(E10=1,I10/2,I10),0)</f>
        <v>27</v>
      </c>
      <c r="K10" s="10">
        <v>21</v>
      </c>
      <c r="L10" s="1">
        <f>IF(A10=1,12,IF(A10&gt;9,1,11-A10))</f>
        <v>6</v>
      </c>
    </row>
    <row r="11" spans="1:12" ht="12.75">
      <c r="A11" s="1">
        <v>6</v>
      </c>
      <c r="B11" s="3" t="s">
        <v>26</v>
      </c>
      <c r="C11" s="1">
        <v>1987</v>
      </c>
      <c r="D11" s="1" t="s">
        <v>90</v>
      </c>
      <c r="E11" s="1">
        <f>IF(D11="s",1,IF(C11&gt;1995,2,IF(C11&gt;1990,3,IF(C11&lt;1975,5,4))))</f>
        <v>1</v>
      </c>
      <c r="F11" s="1" t="str">
        <f>IF(E11=1,"Sievietes",IF(E11=2,"Jaunieši",IF(E11=3,"Juniori",IF(E11=4,"Vīri","Seniori"))))</f>
        <v>Sievietes</v>
      </c>
      <c r="G11" s="1" t="str">
        <f>IF(E11=1,IF(I11&gt;57,"57+","57"),IF(OR(E11=4,E11=5),IF(I11&gt;105,"105+",IF(I11&gt;83,"105","83")),IF(E11=2,IF(I11&gt;83,"83+",IF(I11&gt;66,"83","66")),IF(I11&gt;93,"93+",IF(I11&gt;74,"93","74")))))</f>
        <v>57+</v>
      </c>
      <c r="H11" s="3" t="s">
        <v>4</v>
      </c>
      <c r="I11" s="9">
        <v>59.35</v>
      </c>
      <c r="J11" s="9">
        <f>ROUNDUP(IF(E11=1,I11/2,I11),0)</f>
        <v>30</v>
      </c>
      <c r="K11" s="10">
        <v>20</v>
      </c>
      <c r="L11" s="1">
        <f>IF(A11=1,12,IF(A11&gt;9,1,11-A11))</f>
        <v>5</v>
      </c>
    </row>
    <row r="12" spans="1:12" ht="12.75">
      <c r="A12" s="1">
        <v>5</v>
      </c>
      <c r="B12" s="3" t="s">
        <v>36</v>
      </c>
      <c r="C12" s="1">
        <v>1989</v>
      </c>
      <c r="D12" s="1" t="s">
        <v>90</v>
      </c>
      <c r="E12" s="1">
        <f>IF(D12="s",1,IF(C12&gt;1995,2,IF(C12&gt;1990,3,IF(C12&lt;1975,5,4))))</f>
        <v>1</v>
      </c>
      <c r="F12" s="1" t="str">
        <f>IF(E12=1,"Sievietes",IF(E12=2,"Jaunieši",IF(E12=3,"Juniori",IF(E12=4,"Vīri","Seniori"))))</f>
        <v>Sievietes</v>
      </c>
      <c r="G12" s="1" t="str">
        <f>IF(E12=1,IF(I12&gt;57,"57+","57"),IF(OR(E12=4,E12=5),IF(I12&gt;105,"105+",IF(I12&gt;83,"105","83")),IF(E12=2,IF(I12&gt;83,"83+",IF(I12&gt;66,"83","66")),IF(I12&gt;93,"93+",IF(I12&gt;74,"93","74")))))</f>
        <v>57+</v>
      </c>
      <c r="H12" s="3" t="s">
        <v>32</v>
      </c>
      <c r="I12" s="6">
        <v>60.1</v>
      </c>
      <c r="J12" s="9">
        <f>ROUNDUP(IF(E12=1,I12/2,I12),0)</f>
        <v>31</v>
      </c>
      <c r="K12" s="10">
        <v>20</v>
      </c>
      <c r="L12" s="1">
        <f>IF(A12=1,12,IF(A12&gt;9,1,11-A12))</f>
        <v>6</v>
      </c>
    </row>
    <row r="13" spans="1:12" ht="12.75">
      <c r="A13" s="1">
        <v>7</v>
      </c>
      <c r="B13" s="3" t="s">
        <v>39</v>
      </c>
      <c r="C13" s="1">
        <v>1979</v>
      </c>
      <c r="D13" s="1" t="s">
        <v>90</v>
      </c>
      <c r="E13" s="1">
        <f>IF(D13="s",1,IF(C13&gt;1995,2,IF(C13&gt;1990,3,IF(C13&lt;1975,5,4))))</f>
        <v>1</v>
      </c>
      <c r="F13" s="1" t="str">
        <f>IF(E13=1,"Sievietes",IF(E13=2,"Jaunieši",IF(E13=3,"Juniori",IF(E13=4,"Vīri","Seniori"))))</f>
        <v>Sievietes</v>
      </c>
      <c r="G13" s="1" t="str">
        <f>IF(E13=1,IF(I13&gt;57,"57+","57"),IF(OR(E13=4,E13=5),IF(I13&gt;105,"105+",IF(I13&gt;83,"105","83")),IF(E13=2,IF(I13&gt;83,"83+",IF(I13&gt;66,"83","66")),IF(I13&gt;93,"93+",IF(I13&gt;74,"93","74")))))</f>
        <v>57+</v>
      </c>
      <c r="H13" s="3" t="s">
        <v>2</v>
      </c>
      <c r="I13" s="9">
        <v>62.55</v>
      </c>
      <c r="J13" s="9">
        <f>ROUNDUP(IF(E13=1,I13/2,I13),0)</f>
        <v>32</v>
      </c>
      <c r="K13" s="10">
        <v>19</v>
      </c>
      <c r="L13" s="1">
        <f>IF(A13=1,12,IF(A13&gt;9,1,11-A13))</f>
        <v>4</v>
      </c>
    </row>
    <row r="14" spans="1:12" ht="12.75">
      <c r="A14" s="1">
        <v>8</v>
      </c>
      <c r="B14" s="3" t="s">
        <v>35</v>
      </c>
      <c r="C14" s="1">
        <v>1997</v>
      </c>
      <c r="D14" s="1" t="s">
        <v>90</v>
      </c>
      <c r="E14" s="1">
        <f>IF(D14="s",1,IF(C14&gt;1995,2,IF(C14&gt;1990,3,IF(C14&lt;1975,5,4))))</f>
        <v>1</v>
      </c>
      <c r="F14" s="1" t="str">
        <f>IF(E14=1,"Sievietes",IF(E14=2,"Jaunieši",IF(E14=3,"Juniori",IF(E14=4,"Vīri","Seniori"))))</f>
        <v>Sievietes</v>
      </c>
      <c r="G14" s="1" t="str">
        <f>IF(E14=1,IF(I14&gt;57,"57+","57"),IF(OR(E14=4,E14=5),IF(I14&gt;105,"105+",IF(I14&gt;83,"105","83")),IF(E14=2,IF(I14&gt;83,"83+",IF(I14&gt;66,"83","66")),IF(I14&gt;93,"93+",IF(I14&gt;74,"93","74")))))</f>
        <v>57+</v>
      </c>
      <c r="H14" s="3" t="s">
        <v>34</v>
      </c>
      <c r="I14" s="6">
        <v>72.75</v>
      </c>
      <c r="J14" s="9">
        <f>ROUNDUP(IF(E14=1,I14/2,I14),0)</f>
        <v>37</v>
      </c>
      <c r="K14" s="10">
        <v>18</v>
      </c>
      <c r="L14" s="1">
        <f>IF(A14=1,12,IF(A14&gt;9,1,11-A14))</f>
        <v>3</v>
      </c>
    </row>
    <row r="15" spans="1:12" ht="12.75">
      <c r="A15" s="1">
        <v>6</v>
      </c>
      <c r="B15" s="3" t="s">
        <v>28</v>
      </c>
      <c r="C15" s="1">
        <v>1994</v>
      </c>
      <c r="D15" s="1" t="s">
        <v>90</v>
      </c>
      <c r="E15" s="1">
        <f>IF(D15="s",1,IF(C15&gt;1995,2,IF(C15&gt;1990,3,IF(C15&lt;1975,5,4))))</f>
        <v>1</v>
      </c>
      <c r="F15" s="1" t="str">
        <f>IF(E15=1,"Sievietes",IF(E15=2,"Jaunieši",IF(E15=3,"Juniori",IF(E15=4,"Vīri","Seniori"))))</f>
        <v>Sievietes</v>
      </c>
      <c r="G15" s="1" t="str">
        <f>IF(E15=1,IF(I15&gt;57,"57+","57"),IF(OR(E15=4,E15=5),IF(I15&gt;105,"105+",IF(I15&gt;83,"105","83")),IF(E15=2,IF(I15&gt;83,"83+",IF(I15&gt;66,"83","66")),IF(I15&gt;93,"93+",IF(I15&gt;74,"93","74")))))</f>
        <v>57</v>
      </c>
      <c r="H15" s="3" t="s">
        <v>29</v>
      </c>
      <c r="I15" s="6">
        <v>53.55</v>
      </c>
      <c r="J15" s="9">
        <f>ROUNDUP(IF(E15=1,I15/2,I15),0)</f>
        <v>27</v>
      </c>
      <c r="K15" s="10">
        <v>14</v>
      </c>
      <c r="L15" s="1">
        <f>IF(A15=1,12,IF(A15&gt;9,1,11-A15))</f>
        <v>5</v>
      </c>
    </row>
    <row r="16" spans="1:12" ht="12.75">
      <c r="A16" s="1">
        <v>1</v>
      </c>
      <c r="B16" s="3" t="s">
        <v>44</v>
      </c>
      <c r="C16" s="1">
        <v>1997</v>
      </c>
      <c r="D16" s="1" t="s">
        <v>91</v>
      </c>
      <c r="E16" s="1">
        <f>IF(D16="s",1,IF(C16&gt;1995,2,IF(C16&gt;1990,3,IF(C16&lt;1975,5,4))))</f>
        <v>2</v>
      </c>
      <c r="F16" s="1" t="str">
        <f>IF(E16=1,"Sievietes",IF(E16=2,"Jaunieši",IF(E16=3,"Juniori",IF(E16=4,"Vīri","Seniori"))))</f>
        <v>Jaunieši</v>
      </c>
      <c r="G16" s="1" t="str">
        <f>IF(E16=1,IF(I16&gt;57,"57+","57"),IF(OR(E16=4,E16=5),IF(I16&gt;105,"105+",IF(I16&gt;83,"105","83")),IF(E16=2,IF(I16&gt;83,"83+",IF(I16&gt;66,"83","66")),IF(I16&gt;93,"93+",IF(I16&gt;74,"93","74")))))</f>
        <v>66</v>
      </c>
      <c r="H16" s="3" t="s">
        <v>5</v>
      </c>
      <c r="I16" s="6">
        <v>63.95</v>
      </c>
      <c r="J16" s="9">
        <f>ROUNDUP(IF(E16=1,I16/2,I16),0)</f>
        <v>64</v>
      </c>
      <c r="K16" s="10">
        <v>28</v>
      </c>
      <c r="L16" s="1">
        <f>IF(A16=1,12,IF(A16&gt;9,1,11-A16))</f>
        <v>12</v>
      </c>
    </row>
    <row r="17" spans="1:12" ht="12.75">
      <c r="A17" s="1">
        <v>2</v>
      </c>
      <c r="B17" s="3" t="s">
        <v>42</v>
      </c>
      <c r="C17" s="1">
        <v>1998</v>
      </c>
      <c r="D17" s="1" t="s">
        <v>91</v>
      </c>
      <c r="E17" s="1">
        <f>IF(D17="s",1,IF(C17&gt;1995,2,IF(C17&gt;1990,3,IF(C17&lt;1975,5,4))))</f>
        <v>2</v>
      </c>
      <c r="F17" s="1" t="str">
        <f>IF(E17=1,"Sievietes",IF(E17=2,"Jaunieši",IF(E17=3,"Juniori",IF(E17=4,"Vīri","Seniori"))))</f>
        <v>Jaunieši</v>
      </c>
      <c r="G17" s="1" t="str">
        <f>IF(E17=1,IF(I17&gt;57,"57+","57"),IF(OR(E17=4,E17=5),IF(I17&gt;105,"105+",IF(I17&gt;83,"105","83")),IF(E17=2,IF(I17&gt;83,"83+",IF(I17&gt;66,"83","66")),IF(I17&gt;93,"93+",IF(I17&gt;74,"93","74")))))</f>
        <v>66</v>
      </c>
      <c r="H17" s="3" t="s">
        <v>2</v>
      </c>
      <c r="I17" s="6">
        <v>61.15</v>
      </c>
      <c r="J17" s="9">
        <f>ROUNDUP(IF(E17=1,I17/2,I17),0)</f>
        <v>62</v>
      </c>
      <c r="K17" s="10">
        <v>23</v>
      </c>
      <c r="L17" s="1">
        <f>IF(A17=1,12,IF(A17&gt;9,1,11-A17))</f>
        <v>9</v>
      </c>
    </row>
    <row r="18" spans="1:12" ht="12.75">
      <c r="A18" s="1">
        <v>1</v>
      </c>
      <c r="B18" s="3" t="s">
        <v>46</v>
      </c>
      <c r="C18" s="1">
        <v>1996</v>
      </c>
      <c r="D18" s="1" t="s">
        <v>91</v>
      </c>
      <c r="E18" s="1">
        <f>IF(D18="s",1,IF(C18&gt;1995,2,IF(C18&gt;1990,3,IF(C18&lt;1975,5,4))))</f>
        <v>2</v>
      </c>
      <c r="F18" s="1" t="str">
        <f>IF(E18=1,"Sievietes",IF(E18=2,"Jaunieši",IF(E18=3,"Juniori",IF(E18=4,"Vīri","Seniori"))))</f>
        <v>Jaunieši</v>
      </c>
      <c r="G18" s="1" t="str">
        <f>IF(E18=1,IF(I18&gt;57,"57+","57"),IF(OR(E18=4,E18=5),IF(I18&gt;105,"105+",IF(I18&gt;83,"105","83")),IF(E18=2,IF(I18&gt;83,"83+",IF(I18&gt;66,"83","66")),IF(I18&gt;93,"93+",IF(I18&gt;74,"93","74")))))</f>
        <v>83</v>
      </c>
      <c r="H18" s="3" t="s">
        <v>12</v>
      </c>
      <c r="I18" s="6">
        <v>69</v>
      </c>
      <c r="J18" s="9">
        <f>ROUNDUP(IF(E18=1,I18/2,I18),0)</f>
        <v>69</v>
      </c>
      <c r="K18" s="10">
        <v>23</v>
      </c>
      <c r="L18" s="1">
        <f>IF(A18=1,12,IF(A18&gt;9,1,11-A18))</f>
        <v>12</v>
      </c>
    </row>
    <row r="19" spans="1:12" ht="12.75">
      <c r="A19" s="1">
        <v>1</v>
      </c>
      <c r="B19" s="3" t="s">
        <v>51</v>
      </c>
      <c r="C19" s="1">
        <v>1998</v>
      </c>
      <c r="D19" s="1" t="s">
        <v>91</v>
      </c>
      <c r="E19" s="1">
        <f>IF(D19="s",1,IF(C19&gt;1995,2,IF(C19&gt;1990,3,IF(C19&lt;1975,5,4))))</f>
        <v>2</v>
      </c>
      <c r="F19" s="1" t="str">
        <f>IF(E19=1,"Sievietes",IF(E19=2,"Jaunieši",IF(E19=3,"Juniori",IF(E19=4,"Vīri","Seniori"))))</f>
        <v>Jaunieši</v>
      </c>
      <c r="G19" s="1" t="str">
        <f>IF(E19=1,IF(I19&gt;57,"57+","57"),IF(OR(E19=4,E19=5),IF(I19&gt;105,"105+",IF(I19&gt;83,"105","83")),IF(E19=2,IF(I19&gt;83,"83+",IF(I19&gt;66,"83","66")),IF(I19&gt;93,"93+",IF(I19&gt;74,"93","74")))))</f>
        <v>83+</v>
      </c>
      <c r="H19" s="3" t="s">
        <v>52</v>
      </c>
      <c r="I19" s="6">
        <v>93.5</v>
      </c>
      <c r="J19" s="9">
        <f>ROUNDUP(IF(E19=1,I19/2,I19),0)</f>
        <v>94</v>
      </c>
      <c r="K19" s="10">
        <v>21</v>
      </c>
      <c r="L19" s="1">
        <f>IF(A19=1,12,IF(A19&gt;9,1,11-A19))</f>
        <v>12</v>
      </c>
    </row>
    <row r="20" spans="1:12" ht="12.75">
      <c r="A20" s="1">
        <v>3</v>
      </c>
      <c r="B20" s="3" t="s">
        <v>43</v>
      </c>
      <c r="C20" s="1">
        <v>1997</v>
      </c>
      <c r="D20" s="1" t="s">
        <v>91</v>
      </c>
      <c r="E20" s="1">
        <f>IF(D20="s",1,IF(C20&gt;1995,2,IF(C20&gt;1990,3,IF(C20&lt;1975,5,4))))</f>
        <v>2</v>
      </c>
      <c r="F20" s="1" t="str">
        <f>IF(E20=1,"Sievietes",IF(E20=2,"Jaunieši",IF(E20=3,"Juniori",IF(E20=4,"Vīri","Seniori"))))</f>
        <v>Jaunieši</v>
      </c>
      <c r="G20" s="1" t="str">
        <f>IF(E20=1,IF(I20&gt;57,"57+","57"),IF(OR(E20=4,E20=5),IF(I20&gt;105,"105+",IF(I20&gt;83,"105","83")),IF(E20=2,IF(I20&gt;83,"83+",IF(I20&gt;66,"83","66")),IF(I20&gt;93,"93+",IF(I20&gt;74,"93","74")))))</f>
        <v>66</v>
      </c>
      <c r="H20" s="3" t="s">
        <v>4</v>
      </c>
      <c r="I20" s="9">
        <v>56.9</v>
      </c>
      <c r="J20" s="9">
        <f>ROUNDUP(IF(E20=1,I20/2,I20),0)</f>
        <v>57</v>
      </c>
      <c r="K20" s="10">
        <v>19</v>
      </c>
      <c r="L20" s="1">
        <f>IF(A20=1,12,IF(A20&gt;9,1,11-A20))</f>
        <v>8</v>
      </c>
    </row>
    <row r="21" spans="1:12" ht="12.75">
      <c r="A21" s="1">
        <v>3</v>
      </c>
      <c r="B21" s="3" t="s">
        <v>62</v>
      </c>
      <c r="C21" s="1">
        <v>1996</v>
      </c>
      <c r="D21" s="1" t="s">
        <v>91</v>
      </c>
      <c r="E21" s="1">
        <f>IF(D21="s",1,IF(C21&gt;1995,2,IF(C21&gt;1990,3,IF(C21&lt;1975,5,4))))</f>
        <v>2</v>
      </c>
      <c r="F21" s="1" t="str">
        <f>IF(E21=1,"Sievietes",IF(E21=2,"Jaunieši",IF(E21=3,"Juniori",IF(E21=4,"Vīri","Seniori"))))</f>
        <v>Jaunieši</v>
      </c>
      <c r="G21" s="1" t="str">
        <f>IF(E21=1,IF(I21&gt;57,"57+","57"),IF(OR(E21=4,E21=5),IF(I21&gt;105,"105+",IF(I21&gt;83,"105","83")),IF(E21=2,IF(I21&gt;83,"83+",IF(I21&gt;66,"83","66")),IF(I21&gt;93,"93+",IF(I21&gt;74,"93","74")))))</f>
        <v>83+</v>
      </c>
      <c r="H21" s="3" t="s">
        <v>9</v>
      </c>
      <c r="I21" s="6">
        <v>85.35</v>
      </c>
      <c r="J21" s="9">
        <f>ROUNDUP(IF(E21=1,I21/2,I21),0)</f>
        <v>86</v>
      </c>
      <c r="K21" s="10">
        <v>17</v>
      </c>
      <c r="L21" s="1">
        <f>IF(A21=1,12,IF(A21&gt;9,1,11-A21))</f>
        <v>8</v>
      </c>
    </row>
    <row r="22" spans="1:12" ht="12.75">
      <c r="A22" s="1">
        <v>2</v>
      </c>
      <c r="B22" s="3" t="s">
        <v>50</v>
      </c>
      <c r="C22" s="1">
        <v>1996</v>
      </c>
      <c r="D22" s="1" t="s">
        <v>91</v>
      </c>
      <c r="E22" s="1">
        <f>IF(D22="s",1,IF(C22&gt;1995,2,IF(C22&gt;1990,3,IF(C22&lt;1975,5,4))))</f>
        <v>2</v>
      </c>
      <c r="F22" s="1" t="str">
        <f>IF(E22=1,"Sievietes",IF(E22=2,"Jaunieši",IF(E22=3,"Juniori",IF(E22=4,"Vīri","Seniori"))))</f>
        <v>Jaunieši</v>
      </c>
      <c r="G22" s="1" t="str">
        <f>IF(E22=1,IF(I22&gt;57,"57+","57"),IF(OR(E22=4,E22=5),IF(I22&gt;105,"105+",IF(I22&gt;83,"105","83")),IF(E22=2,IF(I22&gt;83,"83+",IF(I22&gt;66,"83","66")),IF(I22&gt;93,"93+",IF(I22&gt;74,"93","74")))))</f>
        <v>83+</v>
      </c>
      <c r="H22" s="3" t="s">
        <v>5</v>
      </c>
      <c r="I22" s="9">
        <v>87.5</v>
      </c>
      <c r="J22" s="9">
        <f>ROUNDUP(IF(E22=1,I22/2,I22),0)</f>
        <v>88</v>
      </c>
      <c r="K22" s="10">
        <v>17</v>
      </c>
      <c r="L22" s="1">
        <f>IF(A22=1,12,IF(A22&gt;9,1,11-A22))</f>
        <v>9</v>
      </c>
    </row>
    <row r="23" spans="1:12" ht="12.75">
      <c r="A23" s="1">
        <v>2</v>
      </c>
      <c r="B23" s="3" t="s">
        <v>48</v>
      </c>
      <c r="C23" s="1">
        <v>1996</v>
      </c>
      <c r="D23" s="1" t="s">
        <v>91</v>
      </c>
      <c r="E23" s="1">
        <f>IF(D23="s",1,IF(C23&gt;1995,2,IF(C23&gt;1990,3,IF(C23&lt;1975,5,4))))</f>
        <v>2</v>
      </c>
      <c r="F23" s="1" t="str">
        <f>IF(E23=1,"Sievietes",IF(E23=2,"Jaunieši",IF(E23=3,"Juniori",IF(E23=4,"Vīri","Seniori"))))</f>
        <v>Jaunieši</v>
      </c>
      <c r="G23" s="1" t="str">
        <f>IF(E23=1,IF(I23&gt;57,"57+","57"),IF(OR(E23=4,E23=5),IF(I23&gt;105,"105+",IF(I23&gt;83,"105","83")),IF(E23=2,IF(I23&gt;83,"83+",IF(I23&gt;66,"83","66")),IF(I23&gt;93,"93+",IF(I23&gt;74,"93","74")))))</f>
        <v>83</v>
      </c>
      <c r="H23" s="3" t="s">
        <v>29</v>
      </c>
      <c r="I23" s="6">
        <v>71.3</v>
      </c>
      <c r="J23" s="9">
        <f>ROUNDUP(IF(E23=1,I23/2,I23),0)</f>
        <v>72</v>
      </c>
      <c r="K23" s="10">
        <v>14</v>
      </c>
      <c r="L23" s="1">
        <f>IF(A23=1,12,IF(A23&gt;9,1,11-A23))</f>
        <v>9</v>
      </c>
    </row>
    <row r="24" spans="1:12" ht="12.75">
      <c r="A24" s="1">
        <v>4</v>
      </c>
      <c r="B24" s="3" t="s">
        <v>49</v>
      </c>
      <c r="C24" s="1">
        <v>1999</v>
      </c>
      <c r="D24" s="1" t="s">
        <v>91</v>
      </c>
      <c r="E24" s="1">
        <f>IF(D24="s",1,IF(C24&gt;1995,2,IF(C24&gt;1990,3,IF(C24&lt;1975,5,4))))</f>
        <v>2</v>
      </c>
      <c r="F24" s="1" t="str">
        <f>IF(E24=1,"Sievietes",IF(E24=2,"Jaunieši",IF(E24=3,"Juniori",IF(E24=4,"Vīri","Seniori"))))</f>
        <v>Jaunieši</v>
      </c>
      <c r="G24" s="1" t="str">
        <f>IF(E24=1,IF(I24&gt;57,"57+","57"),IF(OR(E24=4,E24=5),IF(I24&gt;105,"105+",IF(I24&gt;83,"105","83")),IF(E24=2,IF(I24&gt;83,"83+",IF(I24&gt;66,"83","66")),IF(I24&gt;93,"93+",IF(I24&gt;74,"93","74")))))</f>
        <v>66</v>
      </c>
      <c r="H24" s="3" t="s">
        <v>12</v>
      </c>
      <c r="I24" s="6">
        <v>65</v>
      </c>
      <c r="J24" s="9">
        <f>ROUNDUP(IF(E24=1,I24/2,I24),0)</f>
        <v>65</v>
      </c>
      <c r="K24" s="10">
        <v>13</v>
      </c>
      <c r="L24" s="1">
        <f>IF(A24=1,12,IF(A24&gt;9,1,11-A24))</f>
        <v>7</v>
      </c>
    </row>
    <row r="25" spans="1:12" ht="12.75">
      <c r="A25" s="1">
        <v>3</v>
      </c>
      <c r="B25" s="3" t="s">
        <v>47</v>
      </c>
      <c r="C25" s="1">
        <v>1997</v>
      </c>
      <c r="D25" s="1" t="s">
        <v>91</v>
      </c>
      <c r="E25" s="1">
        <f>IF(D25="s",1,IF(C25&gt;1995,2,IF(C25&gt;1990,3,IF(C25&lt;1975,5,4))))</f>
        <v>2</v>
      </c>
      <c r="F25" s="1" t="str">
        <f>IF(E25=1,"Sievietes",IF(E25=2,"Jaunieši",IF(E25=3,"Juniori",IF(E25=4,"Vīri","Seniori"))))</f>
        <v>Jaunieši</v>
      </c>
      <c r="G25" s="1" t="str">
        <f>IF(E25=1,IF(I25&gt;57,"57+","57"),IF(OR(E25=4,E25=5),IF(I25&gt;105,"105+",IF(I25&gt;83,"105","83")),IF(E25=2,IF(I25&gt;83,"83+",IF(I25&gt;66,"83","66")),IF(I25&gt;93,"93+",IF(I25&gt;74,"93","74")))))</f>
        <v>83</v>
      </c>
      <c r="H25" s="3" t="s">
        <v>29</v>
      </c>
      <c r="I25" s="6">
        <v>79.4</v>
      </c>
      <c r="J25" s="9">
        <f>ROUNDUP(IF(E25=1,I25/2,I25),0)</f>
        <v>80</v>
      </c>
      <c r="K25" s="10">
        <v>13</v>
      </c>
      <c r="L25" s="1">
        <f>IF(A25=1,12,IF(A25&gt;9,1,11-A25))</f>
        <v>8</v>
      </c>
    </row>
    <row r="26" spans="1:12" ht="12.75">
      <c r="A26" s="1">
        <v>5</v>
      </c>
      <c r="B26" s="3" t="s">
        <v>45</v>
      </c>
      <c r="C26" s="1">
        <v>1997</v>
      </c>
      <c r="D26" s="1" t="s">
        <v>91</v>
      </c>
      <c r="E26" s="1">
        <f>IF(D26="s",1,IF(C26&gt;1995,2,IF(C26&gt;1990,3,IF(C26&lt;1975,5,4))))</f>
        <v>2</v>
      </c>
      <c r="F26" s="1" t="str">
        <f>IF(E26=1,"Sievietes",IF(E26=2,"Jaunieši",IF(E26=3,"Juniori",IF(E26=4,"Vīri","Seniori"))))</f>
        <v>Jaunieši</v>
      </c>
      <c r="G26" s="1" t="str">
        <f>IF(E26=1,IF(I26&gt;57,"57+","57"),IF(OR(E26=4,E26=5),IF(I26&gt;105,"105+",IF(I26&gt;83,"105","83")),IF(E26=2,IF(I26&gt;83,"83+",IF(I26&gt;66,"83","66")),IF(I26&gt;93,"93+",IF(I26&gt;74,"93","74")))))</f>
        <v>66</v>
      </c>
      <c r="H26" s="3" t="s">
        <v>29</v>
      </c>
      <c r="I26" s="6">
        <v>64.3</v>
      </c>
      <c r="J26" s="9">
        <f>ROUNDUP(IF(E26=1,I26/2,I26),0)</f>
        <v>65</v>
      </c>
      <c r="K26" s="10">
        <v>8</v>
      </c>
      <c r="L26" s="1">
        <f>IF(A26=1,12,IF(A26&gt;9,1,11-A26))</f>
        <v>6</v>
      </c>
    </row>
    <row r="27" spans="1:12" ht="12.75">
      <c r="A27" s="1">
        <v>6</v>
      </c>
      <c r="B27" s="3" t="s">
        <v>82</v>
      </c>
      <c r="C27" s="1">
        <v>1999</v>
      </c>
      <c r="D27" s="1" t="s">
        <v>91</v>
      </c>
      <c r="E27" s="1">
        <f>IF(D27="s",1,IF(C27&gt;1995,2,IF(C27&gt;1990,3,IF(C27&lt;1975,5,4))))</f>
        <v>2</v>
      </c>
      <c r="F27" s="1" t="str">
        <f>IF(E27=1,"Sievietes",IF(E27=2,"Jaunieši",IF(E27=3,"Juniori",IF(E27=4,"Vīri","Seniori"))))</f>
        <v>Jaunieši</v>
      </c>
      <c r="G27" s="1" t="str">
        <f>IF(E27=1,IF(I27&gt;57,"57+","57"),IF(OR(E27=4,E27=5),IF(I27&gt;105,"105+",IF(I27&gt;83,"105","83")),IF(E27=2,IF(I27&gt;83,"83+",IF(I27&gt;66,"83","66")),IF(I27&gt;93,"93+",IF(I27&gt;74,"93","74")))))</f>
        <v>66</v>
      </c>
      <c r="H27" s="3" t="s">
        <v>12</v>
      </c>
      <c r="I27" s="9">
        <v>58.55</v>
      </c>
      <c r="J27" s="9">
        <f>ROUNDUP(IF(E27=1,I27/2,I27),0)</f>
        <v>59</v>
      </c>
      <c r="K27" s="10">
        <v>3</v>
      </c>
      <c r="L27" s="1">
        <f>IF(A27=1,12,IF(A27&gt;9,1,11-A27))</f>
        <v>5</v>
      </c>
    </row>
    <row r="28" spans="1:12" ht="12.75">
      <c r="A28" s="1">
        <v>1</v>
      </c>
      <c r="B28" s="3" t="s">
        <v>56</v>
      </c>
      <c r="C28" s="1">
        <v>1993</v>
      </c>
      <c r="D28" s="1" t="s">
        <v>91</v>
      </c>
      <c r="E28" s="1">
        <f>IF(D28="s",1,IF(C28&gt;1995,2,IF(C28&gt;1990,3,IF(C28&lt;1975,5,4))))</f>
        <v>3</v>
      </c>
      <c r="F28" s="1" t="str">
        <f>IF(E28=1,"Sievietes",IF(E28=2,"Jaunieši",IF(E28=3,"Juniori",IF(E28=4,"Vīri","Seniori"))))</f>
        <v>Juniori</v>
      </c>
      <c r="G28" s="1" t="str">
        <f>IF(E28=1,IF(I28&gt;57,"57+","57"),IF(OR(E28=4,E28=5),IF(I28&gt;105,"105+",IF(I28&gt;83,"105","83")),IF(E28=2,IF(I28&gt;83,"83+",IF(I28&gt;66,"83","66")),IF(I28&gt;93,"93+",IF(I28&gt;74,"93","74")))))</f>
        <v>74</v>
      </c>
      <c r="H28" s="3" t="s">
        <v>4</v>
      </c>
      <c r="I28" s="6">
        <v>72.75</v>
      </c>
      <c r="J28" s="9">
        <f>ROUNDUP(IF(E28=1,I28/2,I28),0)</f>
        <v>73</v>
      </c>
      <c r="K28" s="10">
        <v>28</v>
      </c>
      <c r="L28" s="1">
        <f>IF(A28=1,12,IF(A28&gt;9,1,11-A28))</f>
        <v>12</v>
      </c>
    </row>
    <row r="29" spans="1:12" ht="12.75">
      <c r="A29" s="1">
        <v>1</v>
      </c>
      <c r="B29" s="3" t="s">
        <v>67</v>
      </c>
      <c r="C29" s="1">
        <v>1991</v>
      </c>
      <c r="D29" s="1" t="s">
        <v>91</v>
      </c>
      <c r="E29" s="1">
        <f>IF(D29="s",1,IF(C29&gt;1995,2,IF(C29&gt;1990,3,IF(C29&lt;1975,5,4))))</f>
        <v>3</v>
      </c>
      <c r="F29" s="1" t="str">
        <f>IF(E29=1,"Sievietes",IF(E29=2,"Jaunieši",IF(E29=3,"Juniori",IF(E29=4,"Vīri","Seniori"))))</f>
        <v>Juniori</v>
      </c>
      <c r="G29" s="1" t="str">
        <f>IF(E29=1,IF(I29&gt;57,"57+","57"),IF(OR(E29=4,E29=5),IF(I29&gt;105,"105+",IF(I29&gt;83,"105","83")),IF(E29=2,IF(I29&gt;83,"83+",IF(I29&gt;66,"83","66")),IF(I29&gt;93,"93+",IF(I29&gt;74,"93","74")))))</f>
        <v>93+</v>
      </c>
      <c r="H29" s="3" t="s">
        <v>23</v>
      </c>
      <c r="I29" s="6">
        <v>94.15</v>
      </c>
      <c r="J29" s="9">
        <f>ROUNDUP(IF(E29=1,I29/2,I29),0)</f>
        <v>95</v>
      </c>
      <c r="K29" s="10">
        <v>27</v>
      </c>
      <c r="L29" s="1">
        <f>IF(A29=1,12,IF(A29&gt;9,1,11-A29))</f>
        <v>12</v>
      </c>
    </row>
    <row r="30" spans="1:12" ht="12.75">
      <c r="A30" s="1">
        <v>2</v>
      </c>
      <c r="B30" s="3" t="s">
        <v>53</v>
      </c>
      <c r="C30" s="1">
        <v>1991</v>
      </c>
      <c r="D30" s="1" t="s">
        <v>91</v>
      </c>
      <c r="E30" s="1">
        <f>IF(D30="s",1,IF(C30&gt;1995,2,IF(C30&gt;1990,3,IF(C30&lt;1975,5,4))))</f>
        <v>3</v>
      </c>
      <c r="F30" s="1" t="str">
        <f>IF(E30=1,"Sievietes",IF(E30=2,"Jaunieši",IF(E30=3,"Juniori",IF(E30=4,"Vīri","Seniori"))))</f>
        <v>Juniori</v>
      </c>
      <c r="G30" s="1" t="str">
        <f>IF(E30=1,IF(I30&gt;57,"57+","57"),IF(OR(E30=4,E30=5),IF(I30&gt;105,"105+",IF(I30&gt;83,"105","83")),IF(E30=2,IF(I30&gt;83,"83+",IF(I30&gt;66,"83","66")),IF(I30&gt;93,"93+",IF(I30&gt;74,"93","74")))))</f>
        <v>74</v>
      </c>
      <c r="H30" s="3" t="s">
        <v>29</v>
      </c>
      <c r="I30" s="6">
        <v>60</v>
      </c>
      <c r="J30" s="9">
        <f>ROUNDUP(IF(E30=1,I30/2,I30),0)</f>
        <v>60</v>
      </c>
      <c r="K30" s="10">
        <v>26</v>
      </c>
      <c r="L30" s="1">
        <f>IF(A30=1,12,IF(A30&gt;9,1,11-A30))</f>
        <v>9</v>
      </c>
    </row>
    <row r="31" spans="1:12" ht="12.75">
      <c r="A31" s="1">
        <v>3</v>
      </c>
      <c r="B31" s="3" t="s">
        <v>58</v>
      </c>
      <c r="C31" s="1">
        <v>1993</v>
      </c>
      <c r="D31" s="1" t="s">
        <v>91</v>
      </c>
      <c r="E31" s="1">
        <f>IF(D31="s",1,IF(C31&gt;1995,2,IF(C31&gt;1990,3,IF(C31&lt;1975,5,4))))</f>
        <v>3</v>
      </c>
      <c r="F31" s="1" t="str">
        <f>IF(E31=1,"Sievietes",IF(E31=2,"Jaunieši",IF(E31=3,"Juniori",IF(E31=4,"Vīri","Seniori"))))</f>
        <v>Juniori</v>
      </c>
      <c r="G31" s="1" t="str">
        <f>IF(E31=1,IF(I31&gt;57,"57+","57"),IF(OR(E31=4,E31=5),IF(I31&gt;105,"105+",IF(I31&gt;83,"105","83")),IF(E31=2,IF(I31&gt;83,"83+",IF(I31&gt;66,"83","66")),IF(I31&gt;93,"93+",IF(I31&gt;74,"93","74")))))</f>
        <v>74</v>
      </c>
      <c r="H31" s="3" t="s">
        <v>29</v>
      </c>
      <c r="I31" s="6">
        <v>67.65</v>
      </c>
      <c r="J31" s="9">
        <f>ROUNDUP(IF(E31=1,I31/2,I31),0)</f>
        <v>68</v>
      </c>
      <c r="K31" s="10">
        <v>24</v>
      </c>
      <c r="L31" s="1">
        <f>IF(A31=1,12,IF(A31&gt;9,1,11-A31))</f>
        <v>8</v>
      </c>
    </row>
    <row r="32" spans="1:12" ht="12.75">
      <c r="A32" s="1">
        <v>1</v>
      </c>
      <c r="B32" s="3" t="s">
        <v>65</v>
      </c>
      <c r="C32" s="1">
        <v>1991</v>
      </c>
      <c r="D32" s="1" t="s">
        <v>91</v>
      </c>
      <c r="E32" s="1">
        <f>IF(D32="s",1,IF(C32&gt;1995,2,IF(C32&gt;1990,3,IF(C32&lt;1975,5,4))))</f>
        <v>3</v>
      </c>
      <c r="F32" s="1" t="str">
        <f>IF(E32=1,"Sievietes",IF(E32=2,"Jaunieši",IF(E32=3,"Juniori",IF(E32=4,"Vīri","Seniori"))))</f>
        <v>Juniori</v>
      </c>
      <c r="G32" s="1" t="str">
        <f>IF(E32=1,IF(I32&gt;57,"57+","57"),IF(OR(E32=4,E32=5),IF(I32&gt;105,"105+",IF(I32&gt;83,"105","83")),IF(E32=2,IF(I32&gt;83,"83+",IF(I32&gt;66,"83","66")),IF(I32&gt;93,"93+",IF(I32&gt;74,"93","74")))))</f>
        <v>93</v>
      </c>
      <c r="H32" s="3" t="s">
        <v>66</v>
      </c>
      <c r="I32" s="6">
        <v>89.15</v>
      </c>
      <c r="J32" s="9">
        <f>ROUNDUP(IF(E32=1,I32/2,I32),0)</f>
        <v>90</v>
      </c>
      <c r="K32" s="10">
        <v>24</v>
      </c>
      <c r="L32" s="1">
        <f>IF(A32=1,12,IF(A32&gt;9,1,11-A32))</f>
        <v>12</v>
      </c>
    </row>
    <row r="33" spans="1:12" ht="12.75">
      <c r="A33" s="1">
        <v>2</v>
      </c>
      <c r="B33" s="3" t="s">
        <v>64</v>
      </c>
      <c r="C33" s="1">
        <v>1994</v>
      </c>
      <c r="D33" s="1" t="s">
        <v>91</v>
      </c>
      <c r="E33" s="1">
        <f>IF(D33="s",1,IF(C33&gt;1995,2,IF(C33&gt;1990,3,IF(C33&lt;1975,5,4))))</f>
        <v>3</v>
      </c>
      <c r="F33" s="1" t="str">
        <f>IF(E33=1,"Sievietes",IF(E33=2,"Jaunieši",IF(E33=3,"Juniori",IF(E33=4,"Vīri","Seniori"))))</f>
        <v>Juniori</v>
      </c>
      <c r="G33" s="1" t="str">
        <f>IF(E33=1,IF(I33&gt;57,"57+","57"),IF(OR(E33=4,E33=5),IF(I33&gt;105,"105+",IF(I33&gt;83,"105","83")),IF(E33=2,IF(I33&gt;83,"83+",IF(I33&gt;66,"83","66")),IF(I33&gt;93,"93+",IF(I33&gt;74,"93","74")))))</f>
        <v>93+</v>
      </c>
      <c r="H33" s="3" t="s">
        <v>2</v>
      </c>
      <c r="I33" s="6">
        <v>98.2</v>
      </c>
      <c r="J33" s="9">
        <f>ROUNDUP(IF(E33=1,I33/2,I33),0)</f>
        <v>99</v>
      </c>
      <c r="K33" s="10">
        <v>23</v>
      </c>
      <c r="L33" s="1">
        <f>IF(A33=1,12,IF(A33&gt;9,1,11-A33))</f>
        <v>9</v>
      </c>
    </row>
    <row r="34" spans="1:12" ht="12.75">
      <c r="A34" s="1">
        <v>4</v>
      </c>
      <c r="B34" s="3" t="s">
        <v>57</v>
      </c>
      <c r="C34" s="1">
        <v>1995</v>
      </c>
      <c r="D34" s="1" t="s">
        <v>91</v>
      </c>
      <c r="E34" s="1">
        <f>IF(D34="s",1,IF(C34&gt;1995,2,IF(C34&gt;1990,3,IF(C34&lt;1975,5,4))))</f>
        <v>3</v>
      </c>
      <c r="F34" s="1" t="str">
        <f>IF(E34=1,"Sievietes",IF(E34=2,"Jaunieši",IF(E34=3,"Juniori",IF(E34=4,"Vīri","Seniori"))))</f>
        <v>Juniori</v>
      </c>
      <c r="G34" s="1" t="str">
        <f>IF(E34=1,IF(I34&gt;57,"57+","57"),IF(OR(E34=4,E34=5),IF(I34&gt;105,"105+",IF(I34&gt;83,"105","83")),IF(E34=2,IF(I34&gt;83,"83+",IF(I34&gt;66,"83","66")),IF(I34&gt;93,"93+",IF(I34&gt;74,"93","74")))))</f>
        <v>74</v>
      </c>
      <c r="H34" s="3" t="s">
        <v>7</v>
      </c>
      <c r="I34" s="6">
        <v>72.65</v>
      </c>
      <c r="J34" s="9">
        <f>ROUNDUP(IF(E34=1,I34/2,I34),0)</f>
        <v>73</v>
      </c>
      <c r="K34" s="10">
        <v>22</v>
      </c>
      <c r="L34" s="1">
        <f>IF(A34=1,12,IF(A34&gt;9,1,11-A34))</f>
        <v>7</v>
      </c>
    </row>
    <row r="35" spans="1:12" ht="12.75">
      <c r="A35" s="1">
        <v>2</v>
      </c>
      <c r="B35" s="3" t="s">
        <v>99</v>
      </c>
      <c r="C35" s="1">
        <v>1991</v>
      </c>
      <c r="D35" s="1" t="s">
        <v>91</v>
      </c>
      <c r="E35" s="1">
        <f>IF(D35="s",1,IF(C35&gt;1995,2,IF(C35&gt;1990,3,IF(C35&lt;1975,5,4))))</f>
        <v>3</v>
      </c>
      <c r="F35" s="1" t="str">
        <f>IF(E35=1,"Sievietes",IF(E35=2,"Jaunieši",IF(E35=3,"Juniori",IF(E35=4,"Vīri","Seniori"))))</f>
        <v>Juniori</v>
      </c>
      <c r="G35" s="1" t="str">
        <f>IF(E35=1,IF(I35&gt;57,"57+","57"),IF(OR(E35=4,E35=5),IF(I35&gt;105,"105+",IF(I35&gt;83,"105","83")),IF(E35=2,IF(I35&gt;83,"83+",IF(I35&gt;66,"83","66")),IF(I35&gt;93,"93+",IF(I35&gt;74,"93","74")))))</f>
        <v>93</v>
      </c>
      <c r="H35" s="3" t="s">
        <v>4</v>
      </c>
      <c r="I35" s="6">
        <v>86</v>
      </c>
      <c r="J35" s="9">
        <f>ROUNDUP(IF(E35=1,I35/2,I35),0)</f>
        <v>86</v>
      </c>
      <c r="K35" s="10">
        <v>22</v>
      </c>
      <c r="L35" s="1">
        <f>IF(A35=1,12,IF(A35&gt;9,1,11-A35))</f>
        <v>9</v>
      </c>
    </row>
    <row r="36" spans="1:12" ht="12.75">
      <c r="A36" s="1">
        <v>3</v>
      </c>
      <c r="B36" s="3" t="s">
        <v>55</v>
      </c>
      <c r="C36" s="1">
        <v>1991</v>
      </c>
      <c r="D36" s="1" t="s">
        <v>91</v>
      </c>
      <c r="E36" s="1">
        <f>IF(D36="s",1,IF(C36&gt;1995,2,IF(C36&gt;1990,3,IF(C36&lt;1975,5,4))))</f>
        <v>3</v>
      </c>
      <c r="F36" s="1" t="str">
        <f>IF(E36=1,"Sievietes",IF(E36=2,"Jaunieši",IF(E36=3,"Juniori",IF(E36=4,"Vīri","Seniori"))))</f>
        <v>Juniori</v>
      </c>
      <c r="G36" s="1" t="str">
        <f>IF(E36=1,IF(I36&gt;57,"57+","57"),IF(OR(E36=4,E36=5),IF(I36&gt;105,"105+",IF(I36&gt;83,"105","83")),IF(E36=2,IF(I36&gt;83,"83+",IF(I36&gt;66,"83","66")),IF(I36&gt;93,"93+",IF(I36&gt;74,"93","74")))))</f>
        <v>93</v>
      </c>
      <c r="H36" s="3" t="s">
        <v>4</v>
      </c>
      <c r="I36" s="9">
        <v>77.8</v>
      </c>
      <c r="J36" s="9">
        <f>ROUNDUP(IF(E36=1,I36/2,I36),0)</f>
        <v>78</v>
      </c>
      <c r="K36" s="10">
        <v>21</v>
      </c>
      <c r="L36" s="1">
        <f>IF(A36=1,12,IF(A36&gt;9,1,11-A36))</f>
        <v>8</v>
      </c>
    </row>
    <row r="37" spans="1:12" ht="12.75">
      <c r="A37" s="1">
        <v>5</v>
      </c>
      <c r="B37" s="3" t="s">
        <v>54</v>
      </c>
      <c r="C37" s="1">
        <v>1992</v>
      </c>
      <c r="D37" s="1" t="s">
        <v>91</v>
      </c>
      <c r="E37" s="1">
        <f>IF(D37="s",1,IF(C37&gt;1995,2,IF(C37&gt;1990,3,IF(C37&lt;1975,5,4))))</f>
        <v>3</v>
      </c>
      <c r="F37" s="1" t="str">
        <f>IF(E37=1,"Sievietes",IF(E37=2,"Jaunieši",IF(E37=3,"Juniori",IF(E37=4,"Vīri","Seniori"))))</f>
        <v>Juniori</v>
      </c>
      <c r="G37" s="1" t="str">
        <f>IF(E37=1,IF(I37&gt;57,"57+","57"),IF(OR(E37=4,E37=5),IF(I37&gt;105,"105+",IF(I37&gt;83,"105","83")),IF(E37=2,IF(I37&gt;83,"83+",IF(I37&gt;66,"83","66")),IF(I37&gt;93,"93+",IF(I37&gt;74,"93","74")))))</f>
        <v>74</v>
      </c>
      <c r="H37" s="3" t="s">
        <v>4</v>
      </c>
      <c r="I37" s="6">
        <v>73.15</v>
      </c>
      <c r="J37" s="9">
        <f>ROUNDUP(IF(E37=1,I37/2,I37),0)</f>
        <v>74</v>
      </c>
      <c r="K37" s="10">
        <v>20</v>
      </c>
      <c r="L37" s="1">
        <f>IF(A37=1,12,IF(A37&gt;9,1,11-A37))</f>
        <v>6</v>
      </c>
    </row>
    <row r="38" spans="1:12" ht="12.75">
      <c r="A38" s="1">
        <v>4</v>
      </c>
      <c r="B38" s="3" t="s">
        <v>61</v>
      </c>
      <c r="C38" s="1">
        <v>1995</v>
      </c>
      <c r="D38" s="1" t="s">
        <v>91</v>
      </c>
      <c r="E38" s="1">
        <f>IF(D38="s",1,IF(C38&gt;1995,2,IF(C38&gt;1990,3,IF(C38&lt;1975,5,4))))</f>
        <v>3</v>
      </c>
      <c r="F38" s="1" t="str">
        <f>IF(E38=1,"Sievietes",IF(E38=2,"Jaunieši",IF(E38=3,"Juniori",IF(E38=4,"Vīri","Seniori"))))</f>
        <v>Juniori</v>
      </c>
      <c r="G38" s="1" t="str">
        <f>IF(E38=1,IF(I38&gt;57,"57+","57"),IF(OR(E38=4,E38=5),IF(I38&gt;105,"105+",IF(I38&gt;83,"105","83")),IF(E38=2,IF(I38&gt;83,"83+",IF(I38&gt;66,"83","66")),IF(I38&gt;93,"93+",IF(I38&gt;74,"93","74")))))</f>
        <v>93</v>
      </c>
      <c r="H38" s="3" t="s">
        <v>29</v>
      </c>
      <c r="I38" s="6">
        <v>79.35</v>
      </c>
      <c r="J38" s="9">
        <f>ROUNDUP(IF(E38=1,I38/2,I38),0)</f>
        <v>80</v>
      </c>
      <c r="K38" s="10">
        <v>18</v>
      </c>
      <c r="L38" s="1">
        <f>IF(A38=1,12,IF(A38&gt;9,1,11-A38))</f>
        <v>7</v>
      </c>
    </row>
    <row r="39" spans="1:12" ht="12.75">
      <c r="A39" s="1">
        <v>5</v>
      </c>
      <c r="B39" s="3" t="s">
        <v>60</v>
      </c>
      <c r="C39" s="1">
        <v>1995</v>
      </c>
      <c r="D39" s="1" t="s">
        <v>91</v>
      </c>
      <c r="E39" s="1">
        <f>IF(D39="s",1,IF(C39&gt;1995,2,IF(C39&gt;1990,3,IF(C39&lt;1975,5,4))))</f>
        <v>3</v>
      </c>
      <c r="F39" s="1" t="str">
        <f>IF(E39=1,"Sievietes",IF(E39=2,"Jaunieši",IF(E39=3,"Juniori",IF(E39=4,"Vīri","Seniori"))))</f>
        <v>Juniori</v>
      </c>
      <c r="G39" s="1" t="str">
        <f>IF(E39=1,IF(I39&gt;57,"57+","57"),IF(OR(E39=4,E39=5),IF(I39&gt;105,"105+",IF(I39&gt;83,"105","83")),IF(E39=2,IF(I39&gt;83,"83+",IF(I39&gt;66,"83","66")),IF(I39&gt;93,"93+",IF(I39&gt;74,"93","74")))))</f>
        <v>93</v>
      </c>
      <c r="H39" s="3" t="s">
        <v>29</v>
      </c>
      <c r="I39" s="9">
        <v>81.1</v>
      </c>
      <c r="J39" s="9">
        <f>ROUNDUP(IF(E39=1,I39/2,I39),0)</f>
        <v>82</v>
      </c>
      <c r="K39" s="10">
        <v>15</v>
      </c>
      <c r="L39" s="1">
        <f>IF(A39=1,12,IF(A39&gt;9,1,11-A39))</f>
        <v>6</v>
      </c>
    </row>
    <row r="40" spans="1:12" ht="12.75">
      <c r="A40" s="1">
        <v>6</v>
      </c>
      <c r="B40" s="3" t="s">
        <v>63</v>
      </c>
      <c r="C40" s="1">
        <v>1991</v>
      </c>
      <c r="D40" s="1" t="s">
        <v>91</v>
      </c>
      <c r="E40" s="1">
        <f>IF(D40="s",1,IF(C40&gt;1995,2,IF(C40&gt;1990,3,IF(C40&lt;1975,5,4))))</f>
        <v>3</v>
      </c>
      <c r="F40" s="1" t="str">
        <f>IF(E40=1,"Sievietes",IF(E40=2,"Jaunieši",IF(E40=3,"Juniori",IF(E40=4,"Vīri","Seniori"))))</f>
        <v>Juniori</v>
      </c>
      <c r="G40" s="1" t="str">
        <f>IF(E40=1,IF(I40&gt;57,"57+","57"),IF(OR(E40=4,E40=5),IF(I40&gt;105,"105+",IF(I40&gt;83,"105","83")),IF(E40=2,IF(I40&gt;83,"83+",IF(I40&gt;66,"83","66")),IF(I40&gt;93,"93+",IF(I40&gt;74,"93","74")))))</f>
        <v>93</v>
      </c>
      <c r="H40" s="3" t="s">
        <v>32</v>
      </c>
      <c r="I40" s="6">
        <v>84.65</v>
      </c>
      <c r="J40" s="9">
        <f>ROUNDUP(IF(E40=1,I40/2,I40),0)</f>
        <v>85</v>
      </c>
      <c r="K40" s="10">
        <v>6</v>
      </c>
      <c r="L40" s="1">
        <f>IF(A40=1,12,IF(A40&gt;9,1,11-A40))</f>
        <v>5</v>
      </c>
    </row>
    <row r="41" spans="1:12" ht="12.75">
      <c r="A41" s="1">
        <v>6</v>
      </c>
      <c r="B41" s="3" t="s">
        <v>59</v>
      </c>
      <c r="C41" s="1">
        <v>1993</v>
      </c>
      <c r="D41" s="1" t="s">
        <v>91</v>
      </c>
      <c r="E41" s="1">
        <f>IF(D41="s",1,IF(C41&gt;1995,2,IF(C41&gt;1990,3,IF(C41&lt;1975,5,4))))</f>
        <v>3</v>
      </c>
      <c r="F41" s="1" t="str">
        <f>IF(E41=1,"Sievietes",IF(E41=2,"Jaunieši",IF(E41=3,"Juniori",IF(E41=4,"Vīri","Seniori"))))</f>
        <v>Juniori</v>
      </c>
      <c r="G41" s="1" t="str">
        <f>IF(E41=1,IF(I41&gt;57,"57+","57"),IF(OR(E41=4,E41=5),IF(I41&gt;105,"105+",IF(I41&gt;83,"105","83")),IF(E41=2,IF(I41&gt;83,"83+",IF(I41&gt;66,"83","66")),IF(I41&gt;93,"93+",IF(I41&gt;74,"93","74")))))</f>
        <v>74</v>
      </c>
      <c r="H41" s="3" t="s">
        <v>2</v>
      </c>
      <c r="I41" s="6">
        <v>67.95</v>
      </c>
      <c r="J41" s="9">
        <f>ROUNDUP(IF(E41=1,I41/2,I41),0)</f>
        <v>68</v>
      </c>
      <c r="K41" s="10">
        <v>3</v>
      </c>
      <c r="L41" s="1">
        <f>IF(A41=1,12,IF(A41&gt;9,1,11-A41))</f>
        <v>5</v>
      </c>
    </row>
    <row r="42" spans="1:12" ht="12.75">
      <c r="A42" s="1">
        <v>1</v>
      </c>
      <c r="B42" s="3" t="s">
        <v>6</v>
      </c>
      <c r="C42" s="1">
        <v>1990</v>
      </c>
      <c r="D42" s="1" t="s">
        <v>91</v>
      </c>
      <c r="E42" s="1">
        <f>IF(D42="s",1,IF(C42&gt;1995,2,IF(C42&gt;1990,3,IF(C42&lt;1975,5,4))))</f>
        <v>4</v>
      </c>
      <c r="F42" s="1" t="str">
        <f>IF(E42=1,"Sievietes",IF(E42=2,"Jaunieši",IF(E42=3,"Juniori",IF(E42=4,"Vīri","Seniori"))))</f>
        <v>Vīri</v>
      </c>
      <c r="G42" s="1" t="str">
        <f>IF(E42=1,IF(I42&gt;57,"57+","57"),IF(OR(E42=4,E42=5),IF(I42&gt;105,"105+",IF(I42&gt;83,"105","83")),IF(E42=2,IF(I42&gt;83,"83+",IF(I42&gt;66,"83","66")),IF(I42&gt;93,"93+",IF(I42&gt;74,"93","74")))))</f>
        <v>83</v>
      </c>
      <c r="H42" s="3" t="s">
        <v>100</v>
      </c>
      <c r="I42" s="6">
        <v>75.45</v>
      </c>
      <c r="J42" s="9">
        <f>ROUNDUP(IF(E42=1,I42/2,I42),0)</f>
        <v>76</v>
      </c>
      <c r="K42" s="10">
        <v>40</v>
      </c>
      <c r="L42" s="1">
        <f>IF(A42=1,12,IF(A42&gt;9,1,11-A42))</f>
        <v>12</v>
      </c>
    </row>
    <row r="43" spans="1:12" ht="12.75">
      <c r="A43" s="1">
        <v>1</v>
      </c>
      <c r="B43" s="3" t="s">
        <v>21</v>
      </c>
      <c r="C43" s="1">
        <v>1980</v>
      </c>
      <c r="D43" s="1" t="s">
        <v>91</v>
      </c>
      <c r="E43" s="1">
        <f>IF(D43="s",1,IF(C43&gt;1995,2,IF(C43&gt;1990,3,IF(C43&lt;1975,5,4))))</f>
        <v>4</v>
      </c>
      <c r="F43" s="1" t="str">
        <f>IF(E43=1,"Sievietes",IF(E43=2,"Jaunieši",IF(E43=3,"Juniori",IF(E43=4,"Vīri","Seniori"))))</f>
        <v>Vīri</v>
      </c>
      <c r="G43" s="1" t="str">
        <f>IF(E43=1,IF(I43&gt;57,"57+","57"),IF(OR(E43=4,E43=5),IF(I43&gt;105,"105+",IF(I43&gt;83,"105","83")),IF(E43=2,IF(I43&gt;83,"83+",IF(I43&gt;66,"83","66")),IF(I43&gt;93,"93+",IF(I43&gt;74,"93","74")))))</f>
        <v>105</v>
      </c>
      <c r="H43" s="3" t="s">
        <v>22</v>
      </c>
      <c r="I43" s="9">
        <v>90.85</v>
      </c>
      <c r="J43" s="9">
        <f>ROUNDUP(IF(E43=1,I43/2,I43),0)</f>
        <v>91</v>
      </c>
      <c r="K43" s="10">
        <v>26</v>
      </c>
      <c r="L43" s="1">
        <f>IF(A43=1,12,IF(A43&gt;9,1,11-A43))</f>
        <v>12</v>
      </c>
    </row>
    <row r="44" spans="1:12" ht="12.75">
      <c r="A44" s="1">
        <v>2</v>
      </c>
      <c r="B44" s="3" t="s">
        <v>18</v>
      </c>
      <c r="C44" s="1">
        <v>1989</v>
      </c>
      <c r="D44" s="1" t="s">
        <v>91</v>
      </c>
      <c r="E44" s="1">
        <f>IF(D44="s",1,IF(C44&gt;1995,2,IF(C44&gt;1990,3,IF(C44&lt;1975,5,4))))</f>
        <v>4</v>
      </c>
      <c r="F44" s="1" t="str">
        <f>IF(E44=1,"Sievietes",IF(E44=2,"Jaunieši",IF(E44=3,"Juniori",IF(E44=4,"Vīri","Seniori"))))</f>
        <v>Vīri</v>
      </c>
      <c r="G44" s="1" t="str">
        <f>IF(E44=1,IF(I44&gt;57,"57+","57"),IF(OR(E44=4,E44=5),IF(I44&gt;105,"105+",IF(I44&gt;83,"105","83")),IF(E44=2,IF(I44&gt;83,"83+",IF(I44&gt;66,"83","66")),IF(I44&gt;93,"93+",IF(I44&gt;74,"93","74")))))</f>
        <v>105</v>
      </c>
      <c r="H44" s="3" t="s">
        <v>2</v>
      </c>
      <c r="I44" s="9">
        <v>102</v>
      </c>
      <c r="J44" s="9">
        <f>ROUNDUP(IF(E44=1,I44/2,I44),0)</f>
        <v>102</v>
      </c>
      <c r="K44" s="10">
        <v>25</v>
      </c>
      <c r="L44" s="1">
        <f>IF(A44=1,12,IF(A44&gt;9,1,11-A44))</f>
        <v>9</v>
      </c>
    </row>
    <row r="45" spans="1:12" ht="12.75">
      <c r="A45" s="1">
        <v>2</v>
      </c>
      <c r="B45" s="3" t="s">
        <v>8</v>
      </c>
      <c r="C45" s="1">
        <v>1989</v>
      </c>
      <c r="D45" s="1" t="s">
        <v>91</v>
      </c>
      <c r="E45" s="1">
        <f>IF(D45="s",1,IF(C45&gt;1995,2,IF(C45&gt;1990,3,IF(C45&lt;1975,5,4))))</f>
        <v>4</v>
      </c>
      <c r="F45" s="1" t="str">
        <f>IF(E45=1,"Sievietes",IF(E45=2,"Jaunieši",IF(E45=3,"Juniori",IF(E45=4,"Vīri","Seniori"))))</f>
        <v>Vīri</v>
      </c>
      <c r="G45" s="1" t="str">
        <f>IF(E45=1,IF(I45&gt;57,"57+","57"),IF(OR(E45=4,E45=5),IF(I45&gt;105,"105+",IF(I45&gt;83,"105","83")),IF(E45=2,IF(I45&gt;83,"83+",IF(I45&gt;66,"83","66")),IF(I45&gt;93,"93+",IF(I45&gt;74,"93","74")))))</f>
        <v>83</v>
      </c>
      <c r="H45" s="3" t="s">
        <v>9</v>
      </c>
      <c r="I45" s="6">
        <v>72.5</v>
      </c>
      <c r="J45" s="9">
        <f>ROUNDUP(IF(E45=1,I45/2,I45),0)</f>
        <v>73</v>
      </c>
      <c r="K45" s="10">
        <v>24</v>
      </c>
      <c r="L45" s="1">
        <f>IF(A45=1,12,IF(A45&gt;9,1,11-A45))</f>
        <v>9</v>
      </c>
    </row>
    <row r="46" spans="1:12" ht="12.75">
      <c r="A46" s="1">
        <v>3</v>
      </c>
      <c r="B46" s="3" t="s">
        <v>10</v>
      </c>
      <c r="C46" s="1">
        <v>1979</v>
      </c>
      <c r="D46" s="1" t="s">
        <v>91</v>
      </c>
      <c r="E46" s="1">
        <f>IF(D46="s",1,IF(C46&gt;1995,2,IF(C46&gt;1990,3,IF(C46&lt;1975,5,4))))</f>
        <v>4</v>
      </c>
      <c r="F46" s="1" t="str">
        <f>IF(E46=1,"Sievietes",IF(E46=2,"Jaunieši",IF(E46=3,"Juniori",IF(E46=4,"Vīri","Seniori"))))</f>
        <v>Vīri</v>
      </c>
      <c r="G46" s="1" t="str">
        <f>IF(E46=1,IF(I46&gt;57,"57+","57"),IF(OR(E46=4,E46=5),IF(I46&gt;105,"105+",IF(I46&gt;83,"105","83")),IF(E46=2,IF(I46&gt;83,"83+",IF(I46&gt;66,"83","66")),IF(I46&gt;93,"93+",IF(I46&gt;74,"93","74")))))</f>
        <v>83</v>
      </c>
      <c r="H46" s="3" t="s">
        <v>2</v>
      </c>
      <c r="I46" s="6">
        <v>71.55</v>
      </c>
      <c r="J46" s="9">
        <f>ROUNDUP(IF(E46=1,I46/2,I46),0)</f>
        <v>72</v>
      </c>
      <c r="K46" s="10">
        <v>22</v>
      </c>
      <c r="L46" s="1">
        <f>IF(A46=1,12,IF(A46&gt;9,1,11-A46))</f>
        <v>8</v>
      </c>
    </row>
    <row r="47" spans="1:12" ht="12.75">
      <c r="A47" s="1">
        <v>3</v>
      </c>
      <c r="B47" s="3" t="s">
        <v>15</v>
      </c>
      <c r="C47" s="1">
        <v>1990</v>
      </c>
      <c r="D47" s="1" t="s">
        <v>91</v>
      </c>
      <c r="E47" s="1">
        <f>IF(D47="s",1,IF(C47&gt;1995,2,IF(C47&gt;1990,3,IF(C47&lt;1975,5,4))))</f>
        <v>4</v>
      </c>
      <c r="F47" s="1" t="str">
        <f>IF(E47=1,"Sievietes",IF(E47=2,"Jaunieši",IF(E47=3,"Juniori",IF(E47=4,"Vīri","Seniori"))))</f>
        <v>Vīri</v>
      </c>
      <c r="G47" s="1" t="str">
        <f>IF(E47=1,IF(I47&gt;57,"57+","57"),IF(OR(E47=4,E47=5),IF(I47&gt;105,"105+",IF(I47&gt;83,"105","83")),IF(E47=2,IF(I47&gt;83,"83+",IF(I47&gt;66,"83","66")),IF(I47&gt;93,"93+",IF(I47&gt;74,"93","74")))))</f>
        <v>105</v>
      </c>
      <c r="H47" s="3" t="s">
        <v>12</v>
      </c>
      <c r="I47" s="6">
        <v>101.45</v>
      </c>
      <c r="J47" s="9">
        <f>ROUNDUP(IF(E47=1,I47/2,I47),0)</f>
        <v>102</v>
      </c>
      <c r="K47" s="10">
        <v>22</v>
      </c>
      <c r="L47" s="1">
        <f>IF(A47=1,12,IF(A47&gt;9,1,11-A47))</f>
        <v>8</v>
      </c>
    </row>
    <row r="48" spans="1:12" ht="12.75">
      <c r="A48" s="1">
        <v>4</v>
      </c>
      <c r="B48" s="3" t="s">
        <v>3</v>
      </c>
      <c r="C48" s="1">
        <v>1982</v>
      </c>
      <c r="D48" s="1" t="s">
        <v>91</v>
      </c>
      <c r="E48" s="1">
        <f>IF(D48="s",1,IF(C48&gt;1995,2,IF(C48&gt;1990,3,IF(C48&lt;1975,5,4))))</f>
        <v>4</v>
      </c>
      <c r="F48" s="1" t="str">
        <f>IF(E48=1,"Sievietes",IF(E48=2,"Jaunieši",IF(E48=3,"Juniori",IF(E48=4,"Vīri","Seniori"))))</f>
        <v>Vīri</v>
      </c>
      <c r="G48" s="1" t="str">
        <f>IF(E48=1,IF(I48&gt;57,"57+","57"),IF(OR(E48=4,E48=5),IF(I48&gt;105,"105+",IF(I48&gt;83,"105","83")),IF(E48=2,IF(I48&gt;83,"83+",IF(I48&gt;66,"83","66")),IF(I48&gt;93,"93+",IF(I48&gt;74,"93","74")))))</f>
        <v>83</v>
      </c>
      <c r="H48" s="3" t="s">
        <v>4</v>
      </c>
      <c r="I48" s="6">
        <v>74.55</v>
      </c>
      <c r="J48" s="9">
        <f>ROUNDUP(IF(E48=1,I48/2,I48),0)</f>
        <v>75</v>
      </c>
      <c r="K48" s="10">
        <v>20</v>
      </c>
      <c r="L48" s="1">
        <f>IF(A48=1,12,IF(A48&gt;9,1,11-A48))</f>
        <v>7</v>
      </c>
    </row>
    <row r="49" spans="1:12" ht="12.75">
      <c r="A49" s="1">
        <v>6</v>
      </c>
      <c r="B49" s="3" t="s">
        <v>17</v>
      </c>
      <c r="C49" s="1">
        <v>1978</v>
      </c>
      <c r="D49" s="1" t="s">
        <v>91</v>
      </c>
      <c r="E49" s="1">
        <f>IF(D49="s",1,IF(C49&gt;1995,2,IF(C49&gt;1990,3,IF(C49&lt;1975,5,4))))</f>
        <v>4</v>
      </c>
      <c r="F49" s="1" t="str">
        <f>IF(E49=1,"Sievietes",IF(E49=2,"Jaunieši",IF(E49=3,"Juniori",IF(E49=4,"Vīri","Seniori"))))</f>
        <v>Vīri</v>
      </c>
      <c r="G49" s="1" t="str">
        <f>IF(E49=1,IF(I49&gt;57,"57+","57"),IF(OR(E49=4,E49=5),IF(I49&gt;105,"105+",IF(I49&gt;83,"105","83")),IF(E49=2,IF(I49&gt;83,"83+",IF(I49&gt;66,"83","66")),IF(I49&gt;93,"93+",IF(I49&gt;74,"93","74")))))</f>
        <v>105</v>
      </c>
      <c r="H49" s="3" t="s">
        <v>2</v>
      </c>
      <c r="I49" s="6">
        <v>85.85</v>
      </c>
      <c r="J49" s="9">
        <f>ROUNDUP(IF(E49=1,I49/2,I49),0)</f>
        <v>86</v>
      </c>
      <c r="K49" s="10">
        <v>20</v>
      </c>
      <c r="L49" s="1">
        <f>IF(A49=1,12,IF(A49&gt;9,1,11-A49))</f>
        <v>5</v>
      </c>
    </row>
    <row r="50" spans="1:12" ht="12.75">
      <c r="A50" s="1">
        <v>5</v>
      </c>
      <c r="B50" s="3" t="s">
        <v>97</v>
      </c>
      <c r="C50" s="1">
        <v>1975</v>
      </c>
      <c r="D50" s="1" t="s">
        <v>91</v>
      </c>
      <c r="E50" s="1">
        <f>IF(D50="s",1,IF(C50&gt;1995,2,IF(C50&gt;1990,3,IF(C50&lt;1975,5,4))))</f>
        <v>4</v>
      </c>
      <c r="F50" s="1" t="str">
        <f>IF(E50=1,"Sievietes",IF(E50=2,"Jaunieši",IF(E50=3,"Juniori",IF(E50=4,"Vīri","Seniori"))))</f>
        <v>Vīri</v>
      </c>
      <c r="G50" s="1" t="str">
        <f>IF(E50=1,IF(I50&gt;57,"57+","57"),IF(OR(E50=4,E50=5),IF(I50&gt;105,"105+",IF(I50&gt;83,"105","83")),IF(E50=2,IF(I50&gt;83,"83+",IF(I50&gt;66,"83","66")),IF(I50&gt;93,"93+",IF(I50&gt;74,"93","74")))))</f>
        <v>105</v>
      </c>
      <c r="H50" s="3" t="s">
        <v>98</v>
      </c>
      <c r="I50" s="6">
        <v>89.95</v>
      </c>
      <c r="J50" s="6">
        <f>ROUNDUP(IF(E50=1,I50/2,I50),0)</f>
        <v>90</v>
      </c>
      <c r="K50" s="10">
        <v>20</v>
      </c>
      <c r="L50" s="1">
        <f>IF(A50=1,12,IF(A50&gt;9,1,11-A50))</f>
        <v>6</v>
      </c>
    </row>
    <row r="51" spans="1:12" ht="12.75">
      <c r="A51" s="1">
        <v>4</v>
      </c>
      <c r="B51" s="3" t="s">
        <v>13</v>
      </c>
      <c r="C51" s="1">
        <v>1979</v>
      </c>
      <c r="D51" s="1" t="s">
        <v>91</v>
      </c>
      <c r="E51" s="1">
        <f>IF(D51="s",1,IF(C51&gt;1995,2,IF(C51&gt;1990,3,IF(C51&lt;1975,5,4))))</f>
        <v>4</v>
      </c>
      <c r="F51" s="1" t="str">
        <f>IF(E51=1,"Sievietes",IF(E51=2,"Jaunieši",IF(E51=3,"Juniori",IF(E51=4,"Vīri","Seniori"))))</f>
        <v>Vīri</v>
      </c>
      <c r="G51" s="1" t="str">
        <f>IF(E51=1,IF(I51&gt;57,"57+","57"),IF(OR(E51=4,E51=5),IF(I51&gt;105,"105+",IF(I51&gt;83,"105","83")),IF(E51=2,IF(I51&gt;83,"83+",IF(I51&gt;66,"83","66")),IF(I51&gt;93,"93+",IF(I51&gt;74,"93","74")))))</f>
        <v>105</v>
      </c>
      <c r="H51" s="3" t="s">
        <v>14</v>
      </c>
      <c r="I51" s="9">
        <v>97.35</v>
      </c>
      <c r="J51" s="9">
        <f>ROUNDUP(IF(E51=1,I51/2,I51),0)</f>
        <v>98</v>
      </c>
      <c r="K51" s="10">
        <v>20</v>
      </c>
      <c r="L51" s="1">
        <f>IF(A51=1,12,IF(A51&gt;9,1,11-A51))</f>
        <v>7</v>
      </c>
    </row>
    <row r="52" spans="1:12" ht="12.75">
      <c r="A52" s="1">
        <v>1</v>
      </c>
      <c r="B52" s="3" t="s">
        <v>11</v>
      </c>
      <c r="C52" s="1">
        <v>1989</v>
      </c>
      <c r="D52" s="1" t="s">
        <v>91</v>
      </c>
      <c r="E52" s="1">
        <f>IF(D52="s",1,IF(C52&gt;1995,2,IF(C52&gt;1990,3,IF(C52&lt;1975,5,4))))</f>
        <v>4</v>
      </c>
      <c r="F52" s="1" t="str">
        <f>IF(E52=1,"Sievietes",IF(E52=2,"Jaunieši",IF(E52=3,"Juniori",IF(E52=4,"Vīri","Seniori"))))</f>
        <v>Vīri</v>
      </c>
      <c r="G52" s="1" t="str">
        <f>IF(E52=1,IF(I52&gt;57,"57+","57"),IF(OR(E52=4,E52=5),IF(I52&gt;105,"105+",IF(I52&gt;83,"105","83")),IF(E52=2,IF(I52&gt;83,"83+",IF(I52&gt;66,"83","66")),IF(I52&gt;93,"93+",IF(I52&gt;74,"93","74")))))</f>
        <v>105+</v>
      </c>
      <c r="H52" s="3" t="s">
        <v>12</v>
      </c>
      <c r="I52" s="6">
        <v>105.05</v>
      </c>
      <c r="J52" s="9">
        <f>ROUNDUP(IF(E52=1,I52/2,I52),0)</f>
        <v>106</v>
      </c>
      <c r="K52" s="10">
        <v>18</v>
      </c>
      <c r="L52" s="1">
        <f>IF(A52=1,12,IF(A52&gt;9,1,11-A52))</f>
        <v>12</v>
      </c>
    </row>
    <row r="53" spans="1:12" ht="12.75">
      <c r="A53" s="1">
        <v>7</v>
      </c>
      <c r="B53" s="3" t="s">
        <v>16</v>
      </c>
      <c r="C53" s="1">
        <v>1987</v>
      </c>
      <c r="D53" s="1" t="s">
        <v>91</v>
      </c>
      <c r="E53" s="1">
        <f>IF(D53="s",1,IF(C53&gt;1995,2,IF(C53&gt;1990,3,IF(C53&lt;1975,5,4))))</f>
        <v>4</v>
      </c>
      <c r="F53" s="1" t="str">
        <f>IF(E53=1,"Sievietes",IF(E53=2,"Jaunieši",IF(E53=3,"Juniori",IF(E53=4,"Vīri","Seniori"))))</f>
        <v>Vīri</v>
      </c>
      <c r="G53" s="1" t="str">
        <f>IF(E53=1,IF(I53&gt;57,"57+","57"),IF(OR(E53=4,E53=5),IF(I53&gt;105,"105+",IF(I53&gt;83,"105","83")),IF(E53=2,IF(I53&gt;83,"83+",IF(I53&gt;66,"83","66")),IF(I53&gt;93,"93+",IF(I53&gt;74,"93","74")))))</f>
        <v>105</v>
      </c>
      <c r="H53" s="3" t="s">
        <v>5</v>
      </c>
      <c r="I53" s="6">
        <v>87.7</v>
      </c>
      <c r="J53" s="9">
        <f>ROUNDUP(IF(E53=1,I53/2,I53),0)</f>
        <v>88</v>
      </c>
      <c r="K53" s="10">
        <v>15</v>
      </c>
      <c r="L53" s="1">
        <f>IF(A53=1,12,IF(A53&gt;9,1,11-A53))</f>
        <v>4</v>
      </c>
    </row>
    <row r="54" spans="1:12" ht="12.75">
      <c r="A54" s="1">
        <v>8</v>
      </c>
      <c r="B54" s="3" t="s">
        <v>19</v>
      </c>
      <c r="C54" s="1">
        <v>1986</v>
      </c>
      <c r="D54" s="1" t="s">
        <v>91</v>
      </c>
      <c r="E54" s="1">
        <f>IF(D54="s",1,IF(C54&gt;1995,2,IF(C54&gt;1990,3,IF(C54&lt;1975,5,4))))</f>
        <v>4</v>
      </c>
      <c r="F54" s="1" t="str">
        <f>IF(E54=1,"Sievietes",IF(E54=2,"Jaunieši",IF(E54=3,"Juniori",IF(E54=4,"Vīri","Seniori"))))</f>
        <v>Vīri</v>
      </c>
      <c r="G54" s="1" t="str">
        <f>IF(E54=1,IF(I54&gt;57,"57+","57"),IF(OR(E54=4,E54=5),IF(I54&gt;105,"105+",IF(I54&gt;83,"105","83")),IF(E54=2,IF(I54&gt;83,"83+",IF(I54&gt;66,"83","66")),IF(I54&gt;93,"93+",IF(I54&gt;74,"93","74")))))</f>
        <v>105</v>
      </c>
      <c r="H54" s="3" t="s">
        <v>12</v>
      </c>
      <c r="I54" s="6">
        <v>96.25</v>
      </c>
      <c r="J54" s="9">
        <f>ROUNDUP(IF(E54=1,I54/2,I54),0)</f>
        <v>97</v>
      </c>
      <c r="K54" s="10">
        <v>14</v>
      </c>
      <c r="L54" s="1">
        <f>IF(A54=1,12,IF(A54&gt;9,1,11-A54))</f>
        <v>3</v>
      </c>
    </row>
    <row r="55" spans="1:12" ht="12.75">
      <c r="A55" s="1">
        <v>9</v>
      </c>
      <c r="B55" s="3" t="s">
        <v>20</v>
      </c>
      <c r="C55" s="1">
        <v>1990</v>
      </c>
      <c r="D55" s="1" t="s">
        <v>91</v>
      </c>
      <c r="E55" s="1">
        <f>IF(D55="s",1,IF(C55&gt;1995,2,IF(C55&gt;1990,3,IF(C55&lt;1975,5,4))))</f>
        <v>4</v>
      </c>
      <c r="F55" s="1" t="str">
        <f>IF(E55=1,"Sievietes",IF(E55=2,"Jaunieši",IF(E55=3,"Juniori",IF(E55=4,"Vīri","Seniori"))))</f>
        <v>Vīri</v>
      </c>
      <c r="G55" s="1" t="str">
        <f>IF(E55=1,IF(I55&gt;57,"57+","57"),IF(OR(E55=4,E55=5),IF(I55&gt;105,"105+",IF(I55&gt;83,"105","83")),IF(E55=2,IF(I55&gt;83,"83+",IF(I55&gt;66,"83","66")),IF(I55&gt;93,"93+",IF(I55&gt;74,"93","74")))))</f>
        <v>105</v>
      </c>
      <c r="H55" s="3" t="s">
        <v>12</v>
      </c>
      <c r="I55" s="6">
        <v>92.15</v>
      </c>
      <c r="J55" s="9">
        <f>ROUNDUP(IF(E55=1,I55/2,I55),0)</f>
        <v>93</v>
      </c>
      <c r="K55" s="10">
        <v>12</v>
      </c>
      <c r="L55" s="1">
        <f>IF(A55=1,12,IF(A55&gt;9,1,11-A55))</f>
        <v>2</v>
      </c>
    </row>
    <row r="56" spans="1:12" ht="12.75">
      <c r="A56" s="1">
        <v>2</v>
      </c>
      <c r="B56" s="3" t="s">
        <v>24</v>
      </c>
      <c r="C56" s="1">
        <v>1983</v>
      </c>
      <c r="D56" s="1" t="s">
        <v>91</v>
      </c>
      <c r="E56" s="1">
        <f>IF(D56="s",1,IF(C56&gt;1995,2,IF(C56&gt;1990,3,IF(C56&lt;1975,5,4))))</f>
        <v>4</v>
      </c>
      <c r="F56" s="1" t="str">
        <f>IF(E56=1,"Sievietes",IF(E56=2,"Jaunieši",IF(E56=3,"Juniori",IF(E56=4,"Vīri","Seniori"))))</f>
        <v>Vīri</v>
      </c>
      <c r="G56" s="1" t="str">
        <f>IF(E56=1,IF(I56&gt;57,"57+","57"),IF(OR(E56=4,E56=5),IF(I56&gt;105,"105+",IF(I56&gt;83,"105","83")),IF(E56=2,IF(I56&gt;83,"83+",IF(I56&gt;66,"83","66")),IF(I56&gt;93,"93+",IF(I56&gt;74,"93","74")))))</f>
        <v>105+</v>
      </c>
      <c r="H56" s="3" t="s">
        <v>12</v>
      </c>
      <c r="I56" s="6">
        <v>119</v>
      </c>
      <c r="J56" s="9">
        <f>ROUNDUP(IF(E56=1,I56/2,I56),0)</f>
        <v>119</v>
      </c>
      <c r="K56" s="10">
        <v>9</v>
      </c>
      <c r="L56" s="1">
        <f>IF(A56=1,12,IF(A56&gt;9,1,11-A56))</f>
        <v>9</v>
      </c>
    </row>
    <row r="57" spans="1:12" ht="12.75">
      <c r="A57" s="1">
        <v>3</v>
      </c>
      <c r="B57" s="3" t="s">
        <v>25</v>
      </c>
      <c r="C57" s="1">
        <v>1978</v>
      </c>
      <c r="D57" s="1" t="s">
        <v>91</v>
      </c>
      <c r="E57" s="1">
        <f>IF(D57="s",1,IF(C57&gt;1995,2,IF(C57&gt;1990,3,IF(C57&lt;1975,5,4))))</f>
        <v>4</v>
      </c>
      <c r="F57" s="1" t="str">
        <f>IF(E57=1,"Sievietes",IF(E57=2,"Jaunieši",IF(E57=3,"Juniori",IF(E57=4,"Vīri","Seniori"))))</f>
        <v>Vīri</v>
      </c>
      <c r="G57" s="1" t="str">
        <f>IF(E57=1,IF(I57&gt;57,"57+","57"),IF(OR(E57=4,E57=5),IF(I57&gt;105,"105+",IF(I57&gt;83,"105","83")),IF(E57=2,IF(I57&gt;83,"83+",IF(I57&gt;66,"83","66")),IF(I57&gt;93,"93+",IF(I57&gt;74,"93","74")))))</f>
        <v>105+</v>
      </c>
      <c r="H57" s="3" t="s">
        <v>12</v>
      </c>
      <c r="I57" s="6">
        <v>106.35</v>
      </c>
      <c r="J57" s="9">
        <f>ROUNDUP(IF(E57=1,I57/2,I57),0)</f>
        <v>107</v>
      </c>
      <c r="K57" s="10">
        <v>6</v>
      </c>
      <c r="L57" s="1">
        <f>IF(A57=1,12,IF(A57&gt;9,1,11-A57))</f>
        <v>8</v>
      </c>
    </row>
    <row r="58" spans="1:12" ht="12.75">
      <c r="A58" s="1">
        <v>1</v>
      </c>
      <c r="B58" s="3" t="s">
        <v>75</v>
      </c>
      <c r="C58" s="1">
        <v>1967</v>
      </c>
      <c r="D58" s="1" t="s">
        <v>91</v>
      </c>
      <c r="E58" s="1">
        <f>IF(D58="s",1,IF(C58&gt;1995,2,IF(C58&gt;1990,3,IF(C58&lt;1975,5,4))))</f>
        <v>5</v>
      </c>
      <c r="F58" s="1" t="str">
        <f>IF(E58=1,"Sievietes",IF(E58=2,"Jaunieši",IF(E58=3,"Juniori",IF(E58=4,"Vīri","Seniori"))))</f>
        <v>Seniori</v>
      </c>
      <c r="G58" s="1" t="str">
        <f>IF(E58=1,IF(I58&gt;57,"57+","57"),IF(OR(E58=4,E58=5),IF(I58&gt;105,"105+",IF(I58&gt;83,"105","83")),IF(E58=2,IF(I58&gt;83,"83+",IF(I58&gt;66,"83","66")),IF(I58&gt;93,"93+",IF(I58&gt;74,"93","74")))))</f>
        <v>105</v>
      </c>
      <c r="H58" s="3" t="s">
        <v>29</v>
      </c>
      <c r="I58" s="6">
        <v>89.3</v>
      </c>
      <c r="J58" s="9">
        <f>ROUNDUP(IF(E58=1,I58/2,I58),0)</f>
        <v>90</v>
      </c>
      <c r="K58" s="10">
        <v>39</v>
      </c>
      <c r="L58" s="1">
        <f>IF(A58=1,12,IF(A58&gt;9,1,11-A58))</f>
        <v>12</v>
      </c>
    </row>
    <row r="59" spans="1:12" ht="12.75">
      <c r="A59" s="1">
        <v>1</v>
      </c>
      <c r="B59" s="3" t="s">
        <v>68</v>
      </c>
      <c r="C59" s="1">
        <v>1974</v>
      </c>
      <c r="D59" s="1" t="s">
        <v>91</v>
      </c>
      <c r="E59" s="1">
        <f>IF(D59="s",1,IF(C59&gt;1995,2,IF(C59&gt;1990,3,IF(C59&lt;1975,5,4))))</f>
        <v>5</v>
      </c>
      <c r="F59" s="1" t="str">
        <f>IF(E59=1,"Sievietes",IF(E59=2,"Jaunieši",IF(E59=3,"Juniori",IF(E59=4,"Vīri","Seniori"))))</f>
        <v>Seniori</v>
      </c>
      <c r="G59" s="1" t="str">
        <f>IF(E59=1,IF(I59&gt;57,"57+","57"),IF(OR(E59=4,E59=5),IF(I59&gt;105,"105+",IF(I59&gt;83,"105","83")),IF(E59=2,IF(I59&gt;83,"83+",IF(I59&gt;66,"83","66")),IF(I59&gt;93,"93+",IF(I59&gt;74,"93","74")))))</f>
        <v>83</v>
      </c>
      <c r="H59" s="3" t="s">
        <v>34</v>
      </c>
      <c r="I59" s="6">
        <v>73.2</v>
      </c>
      <c r="J59" s="9">
        <f>ROUNDUP(IF(E59=1,I59/2,I59),0)</f>
        <v>74</v>
      </c>
      <c r="K59" s="10">
        <v>28</v>
      </c>
      <c r="L59" s="1">
        <f>IF(A59=1,12,IF(A59&gt;9,1,11-A59))</f>
        <v>12</v>
      </c>
    </row>
    <row r="60" spans="1:12" ht="12.75">
      <c r="A60" s="1">
        <v>2</v>
      </c>
      <c r="B60" s="3" t="s">
        <v>74</v>
      </c>
      <c r="C60" s="1">
        <v>1974</v>
      </c>
      <c r="D60" s="1" t="s">
        <v>91</v>
      </c>
      <c r="E60" s="1">
        <f>IF(D60="s",1,IF(C60&gt;1995,2,IF(C60&gt;1990,3,IF(C60&lt;1975,5,4))))</f>
        <v>5</v>
      </c>
      <c r="F60" s="1" t="str">
        <f>IF(E60=1,"Sievietes",IF(E60=2,"Jaunieši",IF(E60=3,"Juniori",IF(E60=4,"Vīri","Seniori"))))</f>
        <v>Seniori</v>
      </c>
      <c r="G60" s="1" t="str">
        <f>IF(E60=1,IF(I60&gt;57,"57+","57"),IF(OR(E60=4,E60=5),IF(I60&gt;105,"105+",IF(I60&gt;83,"105","83")),IF(E60=2,IF(I60&gt;83,"83+",IF(I60&gt;66,"83","66")),IF(I60&gt;93,"93+",IF(I60&gt;74,"93","74")))))</f>
        <v>105</v>
      </c>
      <c r="H60" s="3" t="s">
        <v>4</v>
      </c>
      <c r="I60" s="6">
        <v>88.75</v>
      </c>
      <c r="J60" s="9">
        <f>ROUNDUP(IF(E60=1,I60/2,I60),0)</f>
        <v>89</v>
      </c>
      <c r="K60" s="10">
        <v>27</v>
      </c>
      <c r="L60" s="1">
        <f>IF(A60=1,12,IF(A60&gt;9,1,11-A60))</f>
        <v>9</v>
      </c>
    </row>
    <row r="61" spans="1:12" ht="12.75">
      <c r="A61" s="1">
        <v>3</v>
      </c>
      <c r="B61" s="3" t="s">
        <v>95</v>
      </c>
      <c r="C61" s="1">
        <v>1970</v>
      </c>
      <c r="D61" s="1" t="s">
        <v>91</v>
      </c>
      <c r="E61" s="1">
        <f>IF(D61="s",1,IF(C61&gt;1995,2,IF(C61&gt;1990,3,IF(C61&lt;1975,5,4))))</f>
        <v>5</v>
      </c>
      <c r="F61" s="1" t="str">
        <f>IF(E61=1,"Sievietes",IF(E61=2,"Jaunieši",IF(E61=3,"Juniori",IF(E61=4,"Vīri","Seniori"))))</f>
        <v>Seniori</v>
      </c>
      <c r="G61" s="1" t="str">
        <f>IF(E61=1,IF(I61&gt;57,"57+","57"),IF(OR(E61=4,E61=5),IF(I61&gt;105,"105+",IF(I61&gt;83,"105","83")),IF(E61=2,IF(I61&gt;83,"83+",IF(I61&gt;66,"83","66")),IF(I61&gt;93,"93+",IF(I61&gt;74,"93","74")))))</f>
        <v>105</v>
      </c>
      <c r="H61" s="3" t="s">
        <v>94</v>
      </c>
      <c r="I61" s="6">
        <v>86.6</v>
      </c>
      <c r="J61" s="9">
        <f>ROUNDUP(IF(E61=1,I61/2,I61),0)</f>
        <v>87</v>
      </c>
      <c r="K61" s="10">
        <v>26</v>
      </c>
      <c r="L61" s="1">
        <f>IF(A61=1,12,IF(A61&gt;9,1,11-A61))</f>
        <v>8</v>
      </c>
    </row>
    <row r="62" spans="1:12" ht="12.75">
      <c r="A62" s="1">
        <v>2</v>
      </c>
      <c r="B62" s="3" t="s">
        <v>70</v>
      </c>
      <c r="C62" s="1">
        <v>1962</v>
      </c>
      <c r="D62" s="1" t="s">
        <v>91</v>
      </c>
      <c r="E62" s="1">
        <f>IF(D62="s",1,IF(C62&gt;1995,2,IF(C62&gt;1990,3,IF(C62&lt;1975,5,4))))</f>
        <v>5</v>
      </c>
      <c r="F62" s="1" t="str">
        <f>IF(E62=1,"Sievietes",IF(E62=2,"Jaunieši",IF(E62=3,"Juniori",IF(E62=4,"Vīri","Seniori"))))</f>
        <v>Seniori</v>
      </c>
      <c r="G62" s="1" t="str">
        <f>IF(E62=1,IF(I62&gt;57,"57+","57"),IF(OR(E62=4,E62=5),IF(I62&gt;105,"105+",IF(I62&gt;83,"105","83")),IF(E62=2,IF(I62&gt;83,"83+",IF(I62&gt;66,"83","66")),IF(I62&gt;93,"93+",IF(I62&gt;74,"93","74")))))</f>
        <v>83</v>
      </c>
      <c r="H62" s="3" t="s">
        <v>4</v>
      </c>
      <c r="I62" s="6">
        <v>71.3</v>
      </c>
      <c r="J62" s="9">
        <f>ROUNDUP(IF(E62=1,I62/2,I62),0)</f>
        <v>72</v>
      </c>
      <c r="K62" s="10">
        <v>25</v>
      </c>
      <c r="L62" s="1">
        <f>IF(A62=1,12,IF(A62&gt;9,1,11-A62))</f>
        <v>9</v>
      </c>
    </row>
    <row r="63" spans="1:12" ht="12.75">
      <c r="A63" s="1">
        <v>3</v>
      </c>
      <c r="B63" s="3" t="s">
        <v>72</v>
      </c>
      <c r="C63" s="1">
        <v>1974</v>
      </c>
      <c r="D63" s="1" t="s">
        <v>91</v>
      </c>
      <c r="E63" s="1">
        <f>IF(D63="s",1,IF(C63&gt;1995,2,IF(C63&gt;1990,3,IF(C63&lt;1975,5,4))))</f>
        <v>5</v>
      </c>
      <c r="F63" s="1" t="str">
        <f>IF(E63=1,"Sievietes",IF(E63=2,"Jaunieši",IF(E63=3,"Juniori",IF(E63=4,"Vīri","Seniori"))))</f>
        <v>Seniori</v>
      </c>
      <c r="G63" s="1" t="str">
        <f>IF(E63=1,IF(I63&gt;57,"57+","57"),IF(OR(E63=4,E63=5),IF(I63&gt;105,"105+",IF(I63&gt;83,"105","83")),IF(E63=2,IF(I63&gt;83,"83+",IF(I63&gt;66,"83","66")),IF(I63&gt;93,"93+",IF(I63&gt;74,"93","74")))))</f>
        <v>83</v>
      </c>
      <c r="H63" s="3" t="s">
        <v>12</v>
      </c>
      <c r="I63" s="6">
        <v>79.7</v>
      </c>
      <c r="J63" s="9">
        <f>ROUNDUP(IF(E63=1,I63/2,I63),0)</f>
        <v>80</v>
      </c>
      <c r="K63" s="10">
        <v>24</v>
      </c>
      <c r="L63" s="1">
        <f>IF(A63=1,12,IF(A63&gt;9,1,11-A63))</f>
        <v>8</v>
      </c>
    </row>
    <row r="64" spans="1:12" ht="12.75">
      <c r="A64" s="1">
        <v>4</v>
      </c>
      <c r="B64" s="3" t="s">
        <v>77</v>
      </c>
      <c r="C64" s="1">
        <v>1968</v>
      </c>
      <c r="D64" s="1" t="s">
        <v>91</v>
      </c>
      <c r="E64" s="1">
        <f>IF(D64="s",1,IF(C64&gt;1995,2,IF(C64&gt;1990,3,IF(C64&lt;1975,5,4))))</f>
        <v>5</v>
      </c>
      <c r="F64" s="1" t="str">
        <f>IF(E64=1,"Sievietes",IF(E64=2,"Jaunieši",IF(E64=3,"Juniori",IF(E64=4,"Vīri","Seniori"))))</f>
        <v>Seniori</v>
      </c>
      <c r="G64" s="1" t="str">
        <f>IF(E64=1,IF(I64&gt;57,"57+","57"),IF(OR(E64=4,E64=5),IF(I64&gt;105,"105+",IF(I64&gt;83,"105","83")),IF(E64=2,IF(I64&gt;83,"83+",IF(I64&gt;66,"83","66")),IF(I64&gt;93,"93+",IF(I64&gt;74,"93","74")))))</f>
        <v>105</v>
      </c>
      <c r="H64" s="3" t="s">
        <v>12</v>
      </c>
      <c r="I64" s="6">
        <v>83.5</v>
      </c>
      <c r="J64" s="9">
        <f>ROUNDUP(IF(E64=1,I64/2,I64),0)</f>
        <v>84</v>
      </c>
      <c r="K64" s="10">
        <v>22</v>
      </c>
      <c r="L64" s="1">
        <f>IF(A64=1,12,IF(A64&gt;9,1,11-A64))</f>
        <v>7</v>
      </c>
    </row>
    <row r="65" spans="1:12" ht="12.75">
      <c r="A65" s="1">
        <v>5</v>
      </c>
      <c r="B65" s="3" t="s">
        <v>76</v>
      </c>
      <c r="C65" s="1">
        <v>1972</v>
      </c>
      <c r="D65" s="1" t="s">
        <v>91</v>
      </c>
      <c r="E65" s="1">
        <f>IF(D65="s",1,IF(C65&gt;1995,2,IF(C65&gt;1990,3,IF(C65&lt;1975,5,4))))</f>
        <v>5</v>
      </c>
      <c r="F65" s="1" t="str">
        <f>IF(E65=1,"Sievietes",IF(E65=2,"Jaunieši",IF(E65=3,"Juniori",IF(E65=4,"Vīri","Seniori"))))</f>
        <v>Seniori</v>
      </c>
      <c r="G65" s="1" t="str">
        <f>IF(E65=1,IF(I65&gt;57,"57+","57"),IF(OR(E65=4,E65=5),IF(I65&gt;105,"105+",IF(I65&gt;83,"105","83")),IF(E65=2,IF(I65&gt;83,"83+",IF(I65&gt;66,"83","66")),IF(I65&gt;93,"93+",IF(I65&gt;74,"93","74")))))</f>
        <v>105</v>
      </c>
      <c r="H65" s="3" t="s">
        <v>29</v>
      </c>
      <c r="I65" s="9">
        <v>92.65</v>
      </c>
      <c r="J65" s="9">
        <f>ROUNDUP(IF(E65=1,I65/2,I65),0)</f>
        <v>93</v>
      </c>
      <c r="K65" s="10">
        <v>21</v>
      </c>
      <c r="L65" s="1">
        <f>IF(A65=1,12,IF(A65&gt;9,1,11-A65))</f>
        <v>6</v>
      </c>
    </row>
    <row r="66" spans="1:12" ht="12.75">
      <c r="A66" s="1">
        <v>4</v>
      </c>
      <c r="B66" s="3" t="s">
        <v>71</v>
      </c>
      <c r="C66" s="1">
        <v>1973</v>
      </c>
      <c r="D66" s="1" t="s">
        <v>91</v>
      </c>
      <c r="E66" s="1">
        <f>IF(D66="s",1,IF(C66&gt;1995,2,IF(C66&gt;1990,3,IF(C66&lt;1975,5,4))))</f>
        <v>5</v>
      </c>
      <c r="F66" s="1" t="str">
        <f>IF(E66=1,"Sievietes",IF(E66=2,"Jaunieši",IF(E66=3,"Juniori",IF(E66=4,"Vīri","Seniori"))))</f>
        <v>Seniori</v>
      </c>
      <c r="G66" s="1" t="str">
        <f>IF(E66=1,IF(I66&gt;57,"57+","57"),IF(OR(E66=4,E66=5),IF(I66&gt;105,"105+",IF(I66&gt;83,"105","83")),IF(E66=2,IF(I66&gt;83,"83+",IF(I66&gt;66,"83","66")),IF(I66&gt;93,"93+",IF(I66&gt;74,"93","74")))))</f>
        <v>83</v>
      </c>
      <c r="H66" s="3" t="s">
        <v>5</v>
      </c>
      <c r="I66" s="6">
        <v>78.95</v>
      </c>
      <c r="J66" s="9">
        <f>ROUNDUP(IF(E66=1,I66/2,I66),0)</f>
        <v>79</v>
      </c>
      <c r="K66" s="10">
        <v>20</v>
      </c>
      <c r="L66" s="1">
        <f>IF(A66=1,12,IF(A66&gt;9,1,11-A66))</f>
        <v>7</v>
      </c>
    </row>
    <row r="67" spans="1:12" ht="12.75">
      <c r="A67" s="1">
        <v>5</v>
      </c>
      <c r="B67" s="3" t="s">
        <v>69</v>
      </c>
      <c r="C67" s="1">
        <v>1962</v>
      </c>
      <c r="D67" s="1" t="s">
        <v>91</v>
      </c>
      <c r="E67" s="1">
        <f>IF(D67="s",1,IF(C67&gt;1995,2,IF(C67&gt;1990,3,IF(C67&lt;1975,5,4))))</f>
        <v>5</v>
      </c>
      <c r="F67" s="1" t="str">
        <f>IF(E67=1,"Sievietes",IF(E67=2,"Jaunieši",IF(E67=3,"Juniori",IF(E67=4,"Vīri","Seniori"))))</f>
        <v>Seniori</v>
      </c>
      <c r="G67" s="1" t="str">
        <f>IF(E67=1,IF(I67&gt;57,"57+","57"),IF(OR(E67=4,E67=5),IF(I67&gt;105,"105+",IF(I67&gt;83,"105","83")),IF(E67=2,IF(I67&gt;83,"83+",IF(I67&gt;66,"83","66")),IF(I67&gt;93,"93+",IF(I67&gt;74,"93","74")))))</f>
        <v>83</v>
      </c>
      <c r="H67" s="3" t="s">
        <v>14</v>
      </c>
      <c r="I67" s="9">
        <v>76.8</v>
      </c>
      <c r="J67" s="9">
        <f>ROUNDUP(IF(E67=1,I67/2,I67),0)</f>
        <v>77</v>
      </c>
      <c r="K67" s="10">
        <v>18</v>
      </c>
      <c r="L67" s="1">
        <f>IF(A67=1,12,IF(A67&gt;9,1,11-A67))</f>
        <v>6</v>
      </c>
    </row>
    <row r="68" spans="1:12" ht="12.75">
      <c r="A68" s="1">
        <v>1</v>
      </c>
      <c r="B68" s="3" t="s">
        <v>80</v>
      </c>
      <c r="C68" s="1">
        <v>1972</v>
      </c>
      <c r="D68" s="1" t="s">
        <v>91</v>
      </c>
      <c r="E68" s="1">
        <f>IF(D68="s",1,IF(C68&gt;1995,2,IF(C68&gt;1990,3,IF(C68&lt;1975,5,4))))</f>
        <v>5</v>
      </c>
      <c r="F68" s="1" t="str">
        <f>IF(E68=1,"Sievietes",IF(E68=2,"Jaunieši",IF(E68=3,"Juniori",IF(E68=4,"Vīri","Seniori"))))</f>
        <v>Seniori</v>
      </c>
      <c r="G68" s="1" t="str">
        <f>IF(E68=1,IF(I68&gt;57,"57+","57"),IF(OR(E68=4,E68=5),IF(I68&gt;105,"105+",IF(I68&gt;83,"105","83")),IF(E68=2,IF(I68&gt;83,"83+",IF(I68&gt;66,"83","66")),IF(I68&gt;93,"93+",IF(I68&gt;74,"93","74")))))</f>
        <v>105+</v>
      </c>
      <c r="H68" s="3" t="s">
        <v>29</v>
      </c>
      <c r="I68" s="9">
        <v>126.7</v>
      </c>
      <c r="J68" s="9">
        <f>ROUNDUP(IF(E68=1,I68/2,I68),0)</f>
        <v>127</v>
      </c>
      <c r="K68" s="10">
        <v>16</v>
      </c>
      <c r="L68" s="1">
        <f>IF(A68=1,12,IF(A68&gt;9,1,11-A68))</f>
        <v>12</v>
      </c>
    </row>
    <row r="69" spans="1:12" ht="12.75">
      <c r="A69" s="1">
        <v>2</v>
      </c>
      <c r="B69" s="3" t="s">
        <v>79</v>
      </c>
      <c r="C69" s="1">
        <v>1963</v>
      </c>
      <c r="D69" s="1" t="s">
        <v>91</v>
      </c>
      <c r="E69" s="1">
        <f>IF(D69="s",1,IF(C69&gt;1995,2,IF(C69&gt;1990,3,IF(C69&lt;1975,5,4))))</f>
        <v>5</v>
      </c>
      <c r="F69" s="1" t="str">
        <f>IF(E69=1,"Sievietes",IF(E69=2,"Jaunieši",IF(E69=3,"Juniori",IF(E69=4,"Vīri","Seniori"))))</f>
        <v>Seniori</v>
      </c>
      <c r="G69" s="1" t="str">
        <f>IF(E69=1,IF(I69&gt;57,"57+","57"),IF(OR(E69=4,E69=5),IF(I69&gt;105,"105+",IF(I69&gt;83,"105","83")),IF(E69=2,IF(I69&gt;83,"83+",IF(I69&gt;66,"83","66")),IF(I69&gt;93,"93+",IF(I69&gt;74,"93","74")))))</f>
        <v>105+</v>
      </c>
      <c r="H69" s="3" t="s">
        <v>29</v>
      </c>
      <c r="I69" s="6">
        <v>110.95</v>
      </c>
      <c r="J69" s="9">
        <f>ROUNDUP(IF(E69=1,I69/2,I69),0)</f>
        <v>111</v>
      </c>
      <c r="K69" s="10">
        <v>15</v>
      </c>
      <c r="L69" s="1">
        <f>IF(A69=1,12,IF(A69&gt;9,1,11-A69))</f>
        <v>9</v>
      </c>
    </row>
    <row r="70" spans="1:12" ht="12.75">
      <c r="A70" s="1">
        <v>4</v>
      </c>
      <c r="B70" s="3" t="s">
        <v>73</v>
      </c>
      <c r="C70" s="1">
        <v>1974</v>
      </c>
      <c r="D70" s="1" t="s">
        <v>91</v>
      </c>
      <c r="E70" s="1">
        <f>IF(D70="s",1,IF(C70&gt;1995,2,IF(C70&gt;1990,3,IF(C70&lt;1975,5,4))))</f>
        <v>5</v>
      </c>
      <c r="F70" s="1" t="str">
        <f>IF(E70=1,"Sievietes",IF(E70=2,"Jaunieši",IF(E70=3,"Juniori",IF(E70=4,"Vīri","Seniori"))))</f>
        <v>Seniori</v>
      </c>
      <c r="G70" s="1" t="str">
        <f>IF(E70=1,IF(I70&gt;57,"57+","57"),IF(OR(E70=4,E70=5),IF(I70&gt;105,"105+",IF(I70&gt;83,"105","83")),IF(E70=2,IF(I70&gt;83,"83+",IF(I70&gt;66,"83","66")),IF(I70&gt;93,"93+",IF(I70&gt;74,"93","74")))))</f>
        <v>105+</v>
      </c>
      <c r="H70" s="3" t="s">
        <v>2</v>
      </c>
      <c r="I70" s="6">
        <v>109.85</v>
      </c>
      <c r="J70" s="9">
        <f>ROUNDUP(IF(E70=1,I70/2,I70),0)</f>
        <v>110</v>
      </c>
      <c r="K70" s="10">
        <v>14</v>
      </c>
      <c r="L70" s="1">
        <f>IF(A70=1,12,IF(A70&gt;9,1,11-A70))</f>
        <v>7</v>
      </c>
    </row>
    <row r="71" spans="1:12" ht="12.75">
      <c r="A71" s="1">
        <v>3</v>
      </c>
      <c r="B71" s="3" t="s">
        <v>78</v>
      </c>
      <c r="C71" s="1">
        <v>1952</v>
      </c>
      <c r="D71" s="1" t="s">
        <v>91</v>
      </c>
      <c r="E71" s="1">
        <f>IF(D71="s",1,IF(C71&gt;1995,2,IF(C71&gt;1990,3,IF(C71&lt;1975,5,4))))</f>
        <v>5</v>
      </c>
      <c r="F71" s="1" t="str">
        <f>IF(E71=1,"Sievietes",IF(E71=2,"Jaunieši",IF(E71=3,"Juniori",IF(E71=4,"Vīri","Seniori"))))</f>
        <v>Seniori</v>
      </c>
      <c r="G71" s="1" t="str">
        <f>IF(E71=1,IF(I71&gt;57,"57+","57"),IF(OR(E71=4,E71=5),IF(I71&gt;105,"105+",IF(I71&gt;83,"105","83")),IF(E71=2,IF(I71&gt;83,"83+",IF(I71&gt;66,"83","66")),IF(I71&gt;93,"93+",IF(I71&gt;74,"93","74")))))</f>
        <v>105+</v>
      </c>
      <c r="H71" s="3" t="s">
        <v>29</v>
      </c>
      <c r="I71" s="6">
        <v>113.55</v>
      </c>
      <c r="J71" s="9">
        <f>ROUNDUP(IF(E71=1,I71/2,I71),0)</f>
        <v>114</v>
      </c>
      <c r="K71" s="10">
        <v>14</v>
      </c>
      <c r="L71" s="1">
        <f>IF(A71=1,12,IF(A71&gt;9,1,11-A71))</f>
        <v>8</v>
      </c>
    </row>
    <row r="72" spans="1:12" ht="12.75">
      <c r="A72" s="1">
        <v>5</v>
      </c>
      <c r="B72" s="3" t="s">
        <v>81</v>
      </c>
      <c r="C72" s="1">
        <v>1972</v>
      </c>
      <c r="D72" s="1" t="s">
        <v>91</v>
      </c>
      <c r="E72" s="1">
        <f>IF(D72="s",1,IF(C72&gt;1995,2,IF(C72&gt;1990,3,IF(C72&lt;1975,5,4))))</f>
        <v>5</v>
      </c>
      <c r="F72" s="1" t="str">
        <f>IF(E72=1,"Sievietes",IF(E72=2,"Jaunieši",IF(E72=3,"Juniori",IF(E72=4,"Vīri","Seniori"))))</f>
        <v>Seniori</v>
      </c>
      <c r="G72" s="1" t="str">
        <f>IF(E72=1,IF(I72&gt;57,"57+","57"),IF(OR(E72=4,E72=5),IF(I72&gt;105,"105+",IF(I72&gt;83,"105","83")),IF(E72=2,IF(I72&gt;83,"83+",IF(I72&gt;66,"83","66")),IF(I72&gt;93,"93+",IF(I72&gt;74,"93","74")))))</f>
        <v>105+</v>
      </c>
      <c r="H72" s="3" t="s">
        <v>12</v>
      </c>
      <c r="I72" s="6">
        <v>112.8</v>
      </c>
      <c r="J72" s="9">
        <f>ROUNDUP(IF(E72=1,I72/2,I72),0)</f>
        <v>113</v>
      </c>
      <c r="K72" s="10">
        <v>13</v>
      </c>
      <c r="L72" s="1">
        <f>IF(A72=1,12,IF(A72&gt;9,1,11-A72))</f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cp:lastPrinted>2014-11-08T12:35:39Z</cp:lastPrinted>
  <dcterms:modified xsi:type="dcterms:W3CDTF">2014-11-09T09:10:46Z</dcterms:modified>
  <cp:category/>
  <cp:version/>
  <cp:contentType/>
  <cp:contentStatus/>
</cp:coreProperties>
</file>