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SPORTS\Uzņēmums\LPF\Grāmatvedība un finansu organizācija\LSFP\2022\Atskaites oct22\"/>
    </mc:Choice>
  </mc:AlternateContent>
  <bookViews>
    <workbookView xWindow="-120" yWindow="-120" windowWidth="29040" windowHeight="17640" tabRatio="601"/>
  </bookViews>
  <sheets>
    <sheet name="Tāme" sheetId="2" r:id="rId1"/>
    <sheet name="Oct22" sheetId="15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6" i="2" l="1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E77" i="15" l="1"/>
  <c r="W27" i="2" l="1"/>
  <c r="C71" i="15" s="1"/>
  <c r="B71" i="15"/>
  <c r="B72" i="15"/>
  <c r="C72" i="15"/>
  <c r="B73" i="15"/>
  <c r="B74" i="15"/>
  <c r="C74" i="15"/>
  <c r="V12" i="2"/>
  <c r="V29" i="2" s="1"/>
  <c r="D29" i="2"/>
  <c r="A57" i="15" l="1"/>
  <c r="A51" i="15"/>
  <c r="F76" i="15"/>
  <c r="F62" i="15"/>
  <c r="F63" i="15"/>
  <c r="F64" i="15"/>
  <c r="F65" i="15"/>
  <c r="F66" i="15"/>
  <c r="F67" i="15"/>
  <c r="F68" i="15"/>
  <c r="F69" i="15"/>
  <c r="F70" i="15"/>
  <c r="F61" i="15"/>
  <c r="A2" i="15" l="1"/>
  <c r="A49" i="15" s="1"/>
  <c r="B76" i="15"/>
  <c r="B62" i="15"/>
  <c r="B63" i="15"/>
  <c r="B64" i="15"/>
  <c r="B65" i="15"/>
  <c r="B66" i="15"/>
  <c r="B67" i="15"/>
  <c r="B68" i="15"/>
  <c r="B69" i="15"/>
  <c r="B70" i="15"/>
  <c r="B61" i="15"/>
  <c r="D75" i="15"/>
  <c r="E75" i="15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F27" i="2"/>
  <c r="E31" i="15"/>
  <c r="D31" i="15"/>
  <c r="D32" i="15" s="1"/>
  <c r="E12" i="15" s="1"/>
  <c r="C31" i="15"/>
  <c r="D77" i="15" l="1"/>
  <c r="F75" i="15"/>
  <c r="F60" i="15"/>
  <c r="E32" i="15"/>
  <c r="F77" i="15" l="1"/>
  <c r="G12" i="2" l="1"/>
  <c r="G29" i="2" s="1"/>
  <c r="H12" i="2"/>
  <c r="H29" i="2" s="1"/>
  <c r="I12" i="2"/>
  <c r="I29" i="2" s="1"/>
  <c r="J12" i="2"/>
  <c r="J29" i="2" s="1"/>
  <c r="K12" i="2"/>
  <c r="K29" i="2" s="1"/>
  <c r="L12" i="2"/>
  <c r="L29" i="2" s="1"/>
  <c r="M12" i="2"/>
  <c r="M29" i="2" s="1"/>
  <c r="N12" i="2"/>
  <c r="N29" i="2" s="1"/>
  <c r="O12" i="2"/>
  <c r="O29" i="2" s="1"/>
  <c r="P12" i="2"/>
  <c r="P29" i="2" s="1"/>
  <c r="Q12" i="2"/>
  <c r="Q29" i="2" s="1"/>
  <c r="R12" i="2"/>
  <c r="R29" i="2" s="1"/>
  <c r="S12" i="2"/>
  <c r="S29" i="2" s="1"/>
  <c r="T12" i="2"/>
  <c r="T29" i="2" s="1"/>
  <c r="W29" i="2" s="1"/>
  <c r="U12" i="2"/>
  <c r="U29" i="2" s="1"/>
  <c r="F12" i="2"/>
  <c r="F29" i="2" s="1"/>
  <c r="C70" i="15"/>
  <c r="G70" i="15" s="1"/>
  <c r="C69" i="15"/>
  <c r="G69" i="15" s="1"/>
  <c r="C68" i="15"/>
  <c r="G68" i="15" s="1"/>
  <c r="C67" i="15"/>
  <c r="G67" i="15" s="1"/>
  <c r="C66" i="15"/>
  <c r="G66" i="15" s="1"/>
  <c r="C65" i="15"/>
  <c r="G65" i="15" s="1"/>
  <c r="C64" i="15"/>
  <c r="G64" i="15" s="1"/>
  <c r="C63" i="15"/>
  <c r="G63" i="15" s="1"/>
  <c r="C62" i="15"/>
  <c r="G62" i="15" s="1"/>
  <c r="C61" i="15"/>
  <c r="G61" i="15" s="1"/>
  <c r="C60" i="15" l="1"/>
  <c r="G60" i="15" s="1"/>
  <c r="W12" i="2"/>
  <c r="W28" i="2" l="1"/>
  <c r="C76" i="15" s="1"/>
  <c r="C75" i="15" l="1"/>
  <c r="C77" i="15" s="1"/>
  <c r="G76" i="15"/>
  <c r="G75" i="15" l="1"/>
  <c r="G77" i="15" s="1"/>
</calcChain>
</file>

<file path=xl/sharedStrings.xml><?xml version="1.0" encoding="utf-8"?>
<sst xmlns="http://schemas.openxmlformats.org/spreadsheetml/2006/main" count="116" uniqueCount="92">
  <si>
    <t>Kopā:</t>
  </si>
  <si>
    <t>Izdevumi kopā</t>
  </si>
  <si>
    <t>Vieta</t>
  </si>
  <si>
    <t>Dalībn. skaits</t>
  </si>
  <si>
    <t>Nr.p.k.</t>
  </si>
  <si>
    <t>Darba devēja VSAOI</t>
  </si>
  <si>
    <t>Pārējie pamatlīdzekļi</t>
  </si>
  <si>
    <t>Izdevumi par sakaru pakalpojumiem</t>
  </si>
  <si>
    <t>EK kods:</t>
  </si>
  <si>
    <t>Mēnešalga</t>
  </si>
  <si>
    <t>Atalgojums fiziskajām personām uz tiesiskās attiecības regulējošu dokumentu pamata</t>
  </si>
  <si>
    <t>Izdevumi par komunālajiem pakalpojumiem</t>
  </si>
  <si>
    <t>Dažādi pakalpojumi</t>
  </si>
  <si>
    <t>Remontdarbi un iestāžu uzturēšanas pakalpojumi (izņemot kapitālo remontu)</t>
  </si>
  <si>
    <t>Informācijas tehnoloģiju pakalpojumi</t>
  </si>
  <si>
    <t>Īre un noma</t>
  </si>
  <si>
    <t>Izdevumi par dažādām precēm un inventāru</t>
  </si>
  <si>
    <t>Iestāžu uzturēšanas materiāli un preces</t>
  </si>
  <si>
    <t>Valsts un pašvaldību budžeta dotācija biedrībām un nodibinājumiem</t>
  </si>
  <si>
    <t>Biedra naudas, dalības maksa un iemaksas starptautiskajās institūcijās</t>
  </si>
  <si>
    <t>Iekšzemes darba un dienesta komandējumi</t>
  </si>
  <si>
    <t>Ārvalstu darba un dienesta komandējumi</t>
  </si>
  <si>
    <t xml:space="preserve">Pārējās preces </t>
  </si>
  <si>
    <t xml:space="preserve">EKK piemērošanu skatīt MKN Nr. 1031 </t>
  </si>
  <si>
    <t>https://likumi.lv/doc.php?id=124833</t>
  </si>
  <si>
    <t>Pasākuma sarīkošanas laiks           (kalendārā secībā)</t>
  </si>
  <si>
    <t>Starpība</t>
  </si>
  <si>
    <t>EK kods</t>
  </si>
  <si>
    <t>Izdevumu veids</t>
  </si>
  <si>
    <t>Apstiprināts tāmē gadam</t>
  </si>
  <si>
    <t>Saņemtie/izlie- totie līdzekļi par iepriekšējo periodu</t>
  </si>
  <si>
    <t>Atskaites mēnesī saņemtie/izlie- totie līdzekļi</t>
  </si>
  <si>
    <t>Atlikums perioda sākumā</t>
  </si>
  <si>
    <t>Dotācija</t>
  </si>
  <si>
    <t>Pārējās preces</t>
  </si>
  <si>
    <t>Valsts un pašvaldību budžeta dotācija biedrībām</t>
  </si>
  <si>
    <t>Kopā izdevumi</t>
  </si>
  <si>
    <t>Atlikums  perioda beigās</t>
  </si>
  <si>
    <r>
      <rPr>
        <b/>
        <u/>
        <sz val="10"/>
        <color indexed="8"/>
        <rFont val="Arial"/>
        <family val="2"/>
        <charset val="186"/>
      </rPr>
      <t>Atskaitei pievienojamie dokumenti:</t>
    </r>
    <r>
      <rPr>
        <b/>
        <sz val="10"/>
        <color indexed="8"/>
        <rFont val="Arial"/>
        <family val="2"/>
        <charset val="186"/>
      </rPr>
      <t xml:space="preserve"> </t>
    </r>
    <r>
      <rPr>
        <sz val="10"/>
        <color indexed="8"/>
        <rFont val="Arial"/>
        <family val="2"/>
        <charset val="186"/>
      </rPr>
      <t xml:space="preserve"> </t>
    </r>
  </si>
  <si>
    <t>*Tāme ir saskaņota, ja to parakstījis LSFP prezidents vai ģenerālsekretārs</t>
  </si>
  <si>
    <t>Sagatavotājs, telefons:</t>
  </si>
  <si>
    <t>EKK piemērošanu skatīt MKN Nr. 1031, https://likumi.lv/doc.php?id=124833</t>
  </si>
  <si>
    <t>KOPĀ:</t>
  </si>
  <si>
    <t>Izlietots kopā</t>
  </si>
  <si>
    <t>Pielikums Nr.1</t>
  </si>
  <si>
    <t>Pielikums Nr.3</t>
  </si>
  <si>
    <t>1. Finansējums plānotajām aktivitātēm</t>
  </si>
  <si>
    <t>3. Finansējums federācijas administratīvo izdevumu segšanai</t>
  </si>
  <si>
    <t>(Organizācijas (federācijas) nosaukums)</t>
  </si>
  <si>
    <t>Plānoto izdevumu TĀME federācijas darbības un aktivitāšu nodrošināšanai 2022.gadā</t>
  </si>
  <si>
    <t>2.daļa</t>
  </si>
  <si>
    <t>Saņemtie/izlietotie līdzekļi par iepriekšējo periodu</t>
  </si>
  <si>
    <t>Atskaites mēnesī saņemtie/izlietotie līdzekļi</t>
  </si>
  <si>
    <t xml:space="preserve"> 2. Pirmdokumentu kopijas </t>
  </si>
  <si>
    <t xml:space="preserve">1. Apstiprināts Valsts kases konta izraksts; </t>
  </si>
  <si>
    <t>Pasākuma, aktivitātes nosaukums</t>
  </si>
  <si>
    <t>Pasākuma, aktivitātes nosaukums (atbilstoši Tāmei)</t>
  </si>
  <si>
    <t>* Oranži iekrāsotos lauciņus organizācija (federācija)  aizpilda pašrocīgi</t>
  </si>
  <si>
    <t xml:space="preserve">  1.daļa</t>
  </si>
  <si>
    <t xml:space="preserve"> pa EK kodiem      </t>
  </si>
  <si>
    <t>atbilstoši Tāmē plānotajām aktivitātēm</t>
  </si>
  <si>
    <t>** Zaļi iekrāsotie lauciņi satur formulas, taču, nepieciešamības gadījumā, organizācija (federācija) tos var mainīt pašrocīgi</t>
  </si>
  <si>
    <t>LSFP piešķirto VKS LVM dāvinājuma (ziedojuma) līdzekļu (dotācijas) ietvaros</t>
  </si>
  <si>
    <t>2. Finansējums federācijas administratīvo izdevumu segšanai</t>
  </si>
  <si>
    <t>ATSKAITE par LSFP VKS LVM dāvinājuma (ziedojuma) līdzekļu (dotācijas) izlietojumu</t>
  </si>
  <si>
    <t>Sadarbības līgums Nr. 2.2.2.1-22/25</t>
  </si>
  <si>
    <t>Latvijas pauerliftinga federācijas</t>
  </si>
  <si>
    <t>Andrejs Rožlapa, t. 26536984</t>
  </si>
  <si>
    <t>Latvijas Pauerliftinga federācija</t>
  </si>
  <si>
    <t>Latvijas Kausa posms - Krimuldas čempionāts SD</t>
  </si>
  <si>
    <t>23.04.2022.</t>
  </si>
  <si>
    <t>Latvijas Kausa posms - Kokneses čempionāts ST</t>
  </si>
  <si>
    <t>28.05.2022.</t>
  </si>
  <si>
    <t>23.07.2022.</t>
  </si>
  <si>
    <t>24.09.2022.</t>
  </si>
  <si>
    <t>08.10.2022.</t>
  </si>
  <si>
    <t>Latvijas Kausa posms - Zemeļkurzemes  čempionāts ST</t>
  </si>
  <si>
    <t>22.10.2022.</t>
  </si>
  <si>
    <t>Latvijas Kausa posms - Kurzemes  čempionāts SG</t>
  </si>
  <si>
    <t>Latvjas čempionāts ST</t>
  </si>
  <si>
    <t>Valmiera</t>
  </si>
  <si>
    <t>Koknese</t>
  </si>
  <si>
    <t>Latvijas Kausa posms - Jēkabpils čempionāts SG</t>
  </si>
  <si>
    <t>Jēkabpils</t>
  </si>
  <si>
    <t>Lēdurga</t>
  </si>
  <si>
    <t>Dundaga</t>
  </si>
  <si>
    <t>Sagatavotājs, telefons: Andrejs Rožlapa, t. 26536984</t>
  </si>
  <si>
    <t>Latvijas Kausa posms - Vdzemes čempionāts ST</t>
  </si>
  <si>
    <t>12.11.2022.</t>
  </si>
  <si>
    <t>Latvijas Kausa posms - Siguldas  čempionāts SGAS</t>
  </si>
  <si>
    <t>Inciems</t>
  </si>
  <si>
    <t>par 2022. gada oktobra mēnesi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</si>
</sst>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8"/>
      <name val="Arial"/>
      <family val="2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14"/>
      <name val="Arial"/>
      <family val="2"/>
      <charset val="186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12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Times New Roman"/>
      <family val="1"/>
      <charset val="186"/>
    </font>
    <font>
      <u/>
      <sz val="10"/>
      <color theme="10"/>
      <name val="Arial"/>
      <family val="2"/>
      <charset val="186"/>
    </font>
    <font>
      <u/>
      <sz val="9"/>
      <color theme="10"/>
      <name val="Arial"/>
      <family val="2"/>
      <charset val="186"/>
    </font>
    <font>
      <b/>
      <sz val="16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0"/>
      <color theme="1"/>
      <name val="Arial"/>
      <family val="2"/>
      <charset val="186"/>
    </font>
    <font>
      <sz val="11"/>
      <name val="Arial"/>
      <family val="2"/>
      <charset val="186"/>
    </font>
    <font>
      <sz val="10"/>
      <color indexed="8"/>
      <name val="Arial"/>
      <family val="2"/>
      <charset val="186"/>
    </font>
    <font>
      <b/>
      <u/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0"/>
      <color theme="1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2" fillId="0" borderId="0" applyNumberFormat="0" applyFill="0" applyBorder="0" applyAlignment="0" applyProtection="0"/>
    <xf numFmtId="0" fontId="2" fillId="0" borderId="0"/>
  </cellStyleXfs>
  <cellXfs count="1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8" fillId="0" borderId="0" xfId="0" applyFont="1"/>
    <xf numFmtId="0" fontId="5" fillId="0" borderId="0" xfId="0" applyFont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textRotation="90" wrapText="1"/>
    </xf>
    <xf numFmtId="2" fontId="5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3" xfId="0" applyFont="1" applyBorder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textRotation="90" wrapText="1"/>
    </xf>
    <xf numFmtId="0" fontId="2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right"/>
    </xf>
    <xf numFmtId="2" fontId="9" fillId="0" borderId="0" xfId="0" applyNumberFormat="1" applyFont="1"/>
    <xf numFmtId="0" fontId="6" fillId="0" borderId="0" xfId="0" applyFont="1" applyAlignment="1">
      <alignment horizontal="center"/>
    </xf>
    <xf numFmtId="2" fontId="2" fillId="0" borderId="0" xfId="0" applyNumberFormat="1" applyFont="1"/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0" borderId="4" xfId="0" applyFont="1" applyBorder="1" applyAlignment="1">
      <alignment horizontal="center" textRotation="90" wrapText="1"/>
    </xf>
    <xf numFmtId="0" fontId="2" fillId="0" borderId="1" xfId="1" applyFont="1" applyBorder="1" applyAlignment="1">
      <alignment horizontal="center" textRotation="90" wrapText="1"/>
    </xf>
    <xf numFmtId="0" fontId="2" fillId="0" borderId="4" xfId="1" applyFont="1" applyBorder="1" applyAlignment="1">
      <alignment horizontal="center" textRotation="90"/>
    </xf>
    <xf numFmtId="0" fontId="2" fillId="0" borderId="4" xfId="1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4" fillId="0" borderId="0" xfId="0" applyFont="1" applyAlignment="1"/>
    <xf numFmtId="0" fontId="15" fillId="0" borderId="0" xfId="0" applyFont="1" applyAlignment="1">
      <alignment horizontal="center"/>
    </xf>
    <xf numFmtId="2" fontId="15" fillId="0" borderId="0" xfId="0" applyNumberFormat="1" applyFont="1"/>
    <xf numFmtId="1" fontId="9" fillId="0" borderId="1" xfId="0" applyNumberFormat="1" applyFont="1" applyBorder="1" applyAlignment="1">
      <alignment horizontal="center"/>
    </xf>
    <xf numFmtId="2" fontId="10" fillId="0" borderId="4" xfId="0" applyNumberFormat="1" applyFont="1" applyBorder="1" applyAlignment="1">
      <alignment vertical="center" wrapText="1"/>
    </xf>
    <xf numFmtId="2" fontId="9" fillId="0" borderId="1" xfId="0" applyNumberFormat="1" applyFont="1" applyBorder="1" applyAlignment="1"/>
    <xf numFmtId="2" fontId="10" fillId="0" borderId="1" xfId="0" applyNumberFormat="1" applyFont="1" applyBorder="1" applyAlignment="1"/>
    <xf numFmtId="0" fontId="5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1" applyBorder="1" applyAlignment="1">
      <alignment horizontal="left" vertical="center" wrapText="1"/>
    </xf>
    <xf numFmtId="0" fontId="2" fillId="0" borderId="1" xfId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center"/>
    </xf>
    <xf numFmtId="4" fontId="3" fillId="3" borderId="14" xfId="0" applyNumberFormat="1" applyFont="1" applyFill="1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4" fillId="0" borderId="5" xfId="0" applyFont="1" applyBorder="1"/>
    <xf numFmtId="0" fontId="2" fillId="2" borderId="0" xfId="0" applyFont="1" applyFill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2" fillId="0" borderId="0" xfId="0" applyFont="1" applyAlignment="1"/>
    <xf numFmtId="2" fontId="2" fillId="0" borderId="0" xfId="0" applyNumberFormat="1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5" xfId="0" applyFont="1" applyBorder="1"/>
    <xf numFmtId="0" fontId="8" fillId="0" borderId="5" xfId="0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Continuous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1" fillId="0" borderId="0" xfId="0" applyFont="1"/>
    <xf numFmtId="2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5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0" fontId="3" fillId="0" borderId="0" xfId="0" applyFont="1" applyAlignment="1"/>
    <xf numFmtId="0" fontId="17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2" fontId="6" fillId="5" borderId="1" xfId="0" applyNumberFormat="1" applyFont="1" applyFill="1" applyBorder="1" applyAlignment="1">
      <alignment horizontal="center"/>
    </xf>
    <xf numFmtId="2" fontId="6" fillId="5" borderId="1" xfId="0" applyNumberFormat="1" applyFont="1" applyFill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2" fillId="2" borderId="0" xfId="0" applyFont="1" applyFill="1" applyAlignment="1">
      <alignment horizontal="left" vertical="center"/>
    </xf>
    <xf numFmtId="0" fontId="12" fillId="2" borderId="0" xfId="2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12" fillId="0" borderId="0" xfId="2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2" fontId="10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2" fontId="6" fillId="3" borderId="14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3" fillId="0" borderId="0" xfId="2" applyFont="1" applyBorder="1" applyAlignment="1">
      <alignment horizontal="center" vertical="top"/>
    </xf>
    <xf numFmtId="0" fontId="5" fillId="0" borderId="5" xfId="0" applyFont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9" fillId="0" borderId="1" xfId="0" applyFont="1" applyBorder="1"/>
  </cellXfs>
  <cellStyles count="4">
    <cellStyle name="Hyperlink" xfId="2" builtinId="8"/>
    <cellStyle name="Normal" xfId="0" builtinId="0"/>
    <cellStyle name="Normal 2" xfId="3"/>
    <cellStyle name="Normal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kumi.lv/doc.php?id=12483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6"/>
  <sheetViews>
    <sheetView tabSelected="1" zoomScale="85" zoomScaleNormal="85" workbookViewId="0">
      <selection activeCell="P37" sqref="P37"/>
    </sheetView>
  </sheetViews>
  <sheetFormatPr defaultColWidth="11.42578125" defaultRowHeight="12.75" x14ac:dyDescent="0.2"/>
  <cols>
    <col min="1" max="1" width="5" style="3" customWidth="1"/>
    <col min="2" max="2" width="14" style="2" customWidth="1"/>
    <col min="3" max="3" width="43" style="2" bestFit="1" customWidth="1"/>
    <col min="4" max="4" width="6.85546875" style="2" customWidth="1"/>
    <col min="5" max="5" width="15.42578125" style="2" customWidth="1"/>
    <col min="6" max="6" width="6.28515625" style="2" bestFit="1" customWidth="1"/>
    <col min="7" max="7" width="9.7109375" style="2" bestFit="1" customWidth="1"/>
    <col min="8" max="8" width="6.28515625" style="14" bestFit="1" customWidth="1"/>
    <col min="9" max="9" width="5.28515625" style="2" bestFit="1" customWidth="1"/>
    <col min="10" max="10" width="5.28515625" style="2" customWidth="1"/>
    <col min="11" max="11" width="5.28515625" style="2" bestFit="1" customWidth="1"/>
    <col min="12" max="12" width="7.42578125" style="2" bestFit="1" customWidth="1"/>
    <col min="13" max="13" width="6.28515625" style="2" bestFit="1" customWidth="1"/>
    <col min="14" max="14" width="9.7109375" style="2" bestFit="1" customWidth="1"/>
    <col min="15" max="15" width="5.28515625" style="2" customWidth="1"/>
    <col min="16" max="16" width="6" style="2" customWidth="1"/>
    <col min="17" max="18" width="5.28515625" style="2" customWidth="1"/>
    <col min="19" max="19" width="5.5703125" style="2" bestFit="1" customWidth="1"/>
    <col min="20" max="20" width="9.7109375" style="2" bestFit="1" customWidth="1"/>
    <col min="21" max="21" width="5.5703125" style="2" bestFit="1" customWidth="1"/>
    <col min="22" max="22" width="9.7109375" style="2" bestFit="1" customWidth="1"/>
    <col min="23" max="23" width="9" style="3" customWidth="1"/>
    <col min="24" max="24" width="14.85546875" style="3" customWidth="1"/>
    <col min="25" max="16384" width="11.42578125" style="3"/>
  </cols>
  <sheetData>
    <row r="1" spans="1:41" s="7" customFormat="1" ht="15.6" customHeight="1" x14ac:dyDescent="0.25">
      <c r="A1" s="89" t="s">
        <v>44</v>
      </c>
      <c r="B1" s="9"/>
      <c r="C1" s="9"/>
      <c r="D1" s="9"/>
      <c r="E1" s="9"/>
      <c r="F1" s="9"/>
      <c r="G1" s="10"/>
      <c r="H1" s="9"/>
      <c r="I1" s="9"/>
      <c r="J1" s="9"/>
      <c r="K1" s="9"/>
      <c r="L1" s="9"/>
      <c r="M1" s="9"/>
      <c r="N1" s="9"/>
      <c r="O1" s="9"/>
      <c r="Q1" s="143" t="s">
        <v>39</v>
      </c>
      <c r="R1" s="143"/>
      <c r="S1" s="143"/>
      <c r="T1" s="143"/>
      <c r="U1" s="143"/>
      <c r="V1" s="143"/>
      <c r="W1" s="143"/>
      <c r="X1" s="26"/>
    </row>
    <row r="2" spans="1:41" s="7" customFormat="1" ht="15.75" x14ac:dyDescent="0.25">
      <c r="A2" s="89" t="s">
        <v>65</v>
      </c>
      <c r="C2" s="9"/>
      <c r="D2" s="9"/>
      <c r="E2" s="9"/>
      <c r="F2" s="9"/>
      <c r="G2" s="9"/>
      <c r="H2" s="10"/>
      <c r="I2" s="9"/>
      <c r="J2" s="9"/>
      <c r="K2" s="9"/>
      <c r="L2" s="9"/>
      <c r="M2" s="9"/>
      <c r="N2" s="9"/>
      <c r="O2" s="9"/>
      <c r="P2" s="9"/>
      <c r="Q2" s="143"/>
      <c r="R2" s="143"/>
      <c r="S2" s="143"/>
      <c r="T2" s="143"/>
      <c r="U2" s="143"/>
      <c r="V2" s="143"/>
      <c r="W2" s="143"/>
      <c r="X2" s="26"/>
    </row>
    <row r="3" spans="1:41" s="7" customFormat="1" ht="12" customHeight="1" x14ac:dyDescent="0.2">
      <c r="B3" s="9"/>
      <c r="C3" s="9"/>
      <c r="D3" s="9"/>
      <c r="E3" s="9"/>
      <c r="F3" s="9"/>
      <c r="G3" s="9"/>
      <c r="H3" s="10"/>
      <c r="I3" s="9"/>
      <c r="J3" s="9"/>
      <c r="K3" s="9"/>
      <c r="L3" s="9"/>
      <c r="M3" s="9"/>
      <c r="N3" s="9"/>
      <c r="O3" s="9"/>
      <c r="P3" s="9"/>
      <c r="Q3" s="80"/>
      <c r="R3" s="81"/>
      <c r="S3" s="81"/>
      <c r="T3" s="81"/>
      <c r="U3" s="26"/>
      <c r="V3" s="26"/>
      <c r="W3" s="26"/>
      <c r="X3" s="26"/>
    </row>
    <row r="4" spans="1:41" s="7" customFormat="1" ht="21.6" customHeight="1" x14ac:dyDescent="0.3">
      <c r="A4" s="92" t="s">
        <v>66</v>
      </c>
      <c r="B4" s="82"/>
      <c r="C4" s="82"/>
      <c r="D4" s="82"/>
      <c r="E4" s="93"/>
      <c r="F4" s="93"/>
      <c r="G4" s="93"/>
      <c r="H4" s="94"/>
      <c r="I4" s="93"/>
      <c r="J4" s="9"/>
      <c r="K4" s="9"/>
      <c r="L4" s="9"/>
      <c r="M4" s="9"/>
      <c r="N4" s="9"/>
      <c r="O4" s="9"/>
      <c r="P4" s="9"/>
      <c r="Q4" s="26"/>
    </row>
    <row r="5" spans="1:41" s="7" customFormat="1" ht="15.75" x14ac:dyDescent="0.25">
      <c r="A5" s="8"/>
      <c r="B5" s="9"/>
      <c r="C5" s="2" t="s">
        <v>48</v>
      </c>
      <c r="D5" s="9"/>
      <c r="F5" s="4"/>
      <c r="G5" s="9"/>
      <c r="H5" s="10"/>
      <c r="I5" s="9"/>
      <c r="J5" s="9"/>
      <c r="K5" s="9"/>
      <c r="L5" s="9"/>
      <c r="M5" s="9"/>
      <c r="N5" s="9"/>
      <c r="O5" s="9"/>
      <c r="P5" s="9"/>
      <c r="Q5" s="26"/>
    </row>
    <row r="6" spans="1:41" s="7" customFormat="1" ht="15.75" x14ac:dyDescent="0.25">
      <c r="A6" s="8"/>
      <c r="B6" s="42"/>
      <c r="C6" s="42"/>
      <c r="D6" s="42"/>
      <c r="F6" s="50"/>
      <c r="G6" s="42"/>
      <c r="H6" s="10"/>
      <c r="I6" s="42"/>
      <c r="J6" s="42"/>
      <c r="K6" s="42"/>
      <c r="L6" s="42"/>
      <c r="M6" s="42"/>
      <c r="N6" s="42"/>
      <c r="O6" s="42"/>
      <c r="P6" s="42"/>
      <c r="Q6" s="42"/>
    </row>
    <row r="7" spans="1:41" s="7" customFormat="1" ht="18" x14ac:dyDescent="0.25">
      <c r="A7" s="43" t="s">
        <v>49</v>
      </c>
      <c r="B7" s="43"/>
      <c r="C7" s="43"/>
      <c r="D7" s="43"/>
      <c r="E7" s="42"/>
      <c r="F7" s="9"/>
      <c r="G7" s="9"/>
      <c r="H7" s="10"/>
      <c r="I7" s="9"/>
      <c r="J7" s="9"/>
      <c r="K7" s="9"/>
      <c r="L7" s="9"/>
      <c r="M7" s="9"/>
      <c r="N7" s="9"/>
      <c r="O7" s="9"/>
      <c r="P7" s="9"/>
      <c r="Q7" s="152" t="s">
        <v>23</v>
      </c>
      <c r="R7" s="152"/>
      <c r="S7" s="152"/>
      <c r="T7" s="152"/>
      <c r="U7" s="152"/>
      <c r="V7" s="152"/>
      <c r="W7" s="39"/>
    </row>
    <row r="8" spans="1:41" s="7" customFormat="1" ht="18" x14ac:dyDescent="0.25">
      <c r="A8" s="43" t="s">
        <v>62</v>
      </c>
      <c r="B8" s="43"/>
      <c r="C8" s="43"/>
      <c r="D8" s="43"/>
      <c r="E8" s="42"/>
      <c r="F8" s="4"/>
      <c r="G8" s="4"/>
      <c r="H8" s="13"/>
      <c r="I8" s="2"/>
      <c r="J8" s="4"/>
      <c r="K8" s="4"/>
      <c r="L8" s="4"/>
      <c r="M8" s="4"/>
      <c r="N8" s="4"/>
      <c r="O8" s="4"/>
      <c r="P8" s="9"/>
      <c r="Q8" s="37"/>
      <c r="R8" s="153" t="s">
        <v>24</v>
      </c>
      <c r="S8" s="153"/>
      <c r="T8" s="153"/>
      <c r="U8" s="153"/>
      <c r="V8" s="153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7" customFormat="1" ht="11.1" customHeight="1" x14ac:dyDescent="0.25">
      <c r="C9" s="9"/>
      <c r="D9" s="9"/>
      <c r="E9" s="9"/>
      <c r="F9" s="4"/>
      <c r="G9" s="4"/>
      <c r="H9" s="13"/>
      <c r="I9" s="4"/>
      <c r="J9" s="4"/>
      <c r="K9" s="4"/>
      <c r="L9" s="4"/>
      <c r="M9" s="4"/>
      <c r="N9" s="4"/>
      <c r="O9" s="4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x14ac:dyDescent="0.2">
      <c r="A10" s="15"/>
      <c r="B10" s="5"/>
      <c r="C10" s="5"/>
      <c r="D10" s="17"/>
      <c r="E10" s="16" t="s">
        <v>8</v>
      </c>
      <c r="F10" s="28">
        <v>1110</v>
      </c>
      <c r="G10" s="36">
        <v>1150</v>
      </c>
      <c r="H10" s="36">
        <v>1210</v>
      </c>
      <c r="I10" s="11">
        <v>2110</v>
      </c>
      <c r="J10" s="11">
        <v>2120</v>
      </c>
      <c r="K10" s="36">
        <v>2210</v>
      </c>
      <c r="L10" s="11">
        <v>2220</v>
      </c>
      <c r="M10" s="11">
        <v>2230</v>
      </c>
      <c r="N10" s="28">
        <v>2240</v>
      </c>
      <c r="O10" s="36">
        <v>2250</v>
      </c>
      <c r="P10" s="11">
        <v>2260</v>
      </c>
      <c r="Q10" s="11">
        <v>2310</v>
      </c>
      <c r="R10" s="11">
        <v>2350</v>
      </c>
      <c r="S10" s="36">
        <v>2390</v>
      </c>
      <c r="T10" s="28">
        <v>3260</v>
      </c>
      <c r="U10" s="28">
        <v>5230</v>
      </c>
      <c r="V10" s="28">
        <v>7710</v>
      </c>
      <c r="W10" s="144" t="s">
        <v>1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s="19" customFormat="1" ht="114.6" customHeight="1" x14ac:dyDescent="0.2">
      <c r="A11" s="95" t="s">
        <v>4</v>
      </c>
      <c r="B11" s="95" t="s">
        <v>25</v>
      </c>
      <c r="C11" s="95" t="s">
        <v>55</v>
      </c>
      <c r="D11" s="95" t="s">
        <v>3</v>
      </c>
      <c r="E11" s="96" t="s">
        <v>2</v>
      </c>
      <c r="F11" s="31" t="s">
        <v>9</v>
      </c>
      <c r="G11" s="12" t="s">
        <v>10</v>
      </c>
      <c r="H11" s="18" t="s">
        <v>5</v>
      </c>
      <c r="I11" s="32" t="s">
        <v>20</v>
      </c>
      <c r="J11" s="12" t="s">
        <v>21</v>
      </c>
      <c r="K11" s="12" t="s">
        <v>7</v>
      </c>
      <c r="L11" s="12" t="s">
        <v>11</v>
      </c>
      <c r="M11" s="12" t="s">
        <v>12</v>
      </c>
      <c r="N11" s="33" t="s">
        <v>13</v>
      </c>
      <c r="O11" s="12" t="s">
        <v>14</v>
      </c>
      <c r="P11" s="31" t="s">
        <v>15</v>
      </c>
      <c r="Q11" s="12" t="s">
        <v>16</v>
      </c>
      <c r="R11" s="12" t="s">
        <v>17</v>
      </c>
      <c r="S11" s="12" t="s">
        <v>22</v>
      </c>
      <c r="T11" s="33" t="s">
        <v>18</v>
      </c>
      <c r="U11" s="34" t="s">
        <v>6</v>
      </c>
      <c r="V11" s="35" t="s">
        <v>19</v>
      </c>
      <c r="W11" s="145"/>
      <c r="AA11" s="40"/>
    </row>
    <row r="12" spans="1:41" s="38" customFormat="1" ht="17.100000000000001" customHeight="1" x14ac:dyDescent="0.2">
      <c r="A12" s="146" t="s">
        <v>46</v>
      </c>
      <c r="B12" s="147"/>
      <c r="C12" s="147"/>
      <c r="D12" s="147"/>
      <c r="E12" s="148"/>
      <c r="F12" s="47">
        <f>SUM(F13:F26)</f>
        <v>0</v>
      </c>
      <c r="G12" s="47">
        <f t="shared" ref="G12:U12" si="0">SUM(G13:G26)</f>
        <v>0</v>
      </c>
      <c r="H12" s="47">
        <f t="shared" si="0"/>
        <v>0</v>
      </c>
      <c r="I12" s="47">
        <f t="shared" si="0"/>
        <v>0</v>
      </c>
      <c r="J12" s="47">
        <f t="shared" si="0"/>
        <v>0</v>
      </c>
      <c r="K12" s="47">
        <f t="shared" si="0"/>
        <v>0</v>
      </c>
      <c r="L12" s="47">
        <f t="shared" si="0"/>
        <v>0</v>
      </c>
      <c r="M12" s="47">
        <f t="shared" si="0"/>
        <v>0</v>
      </c>
      <c r="N12" s="47">
        <f t="shared" si="0"/>
        <v>0</v>
      </c>
      <c r="O12" s="47">
        <f t="shared" si="0"/>
        <v>0</v>
      </c>
      <c r="P12" s="47">
        <f t="shared" si="0"/>
        <v>0</v>
      </c>
      <c r="Q12" s="47">
        <f t="shared" si="0"/>
        <v>0</v>
      </c>
      <c r="R12" s="47">
        <f t="shared" si="0"/>
        <v>0</v>
      </c>
      <c r="S12" s="47">
        <f t="shared" si="0"/>
        <v>0</v>
      </c>
      <c r="T12" s="47">
        <f t="shared" si="0"/>
        <v>4294</v>
      </c>
      <c r="U12" s="47">
        <f t="shared" si="0"/>
        <v>0</v>
      </c>
      <c r="V12" s="47">
        <f>SUM(V13:V26)</f>
        <v>0</v>
      </c>
      <c r="W12" s="134">
        <f>SUM(F12:V12)</f>
        <v>4294</v>
      </c>
      <c r="AA12" s="41"/>
    </row>
    <row r="13" spans="1:41" s="21" customFormat="1" ht="14.1" customHeight="1" x14ac:dyDescent="0.2">
      <c r="A13" s="97">
        <v>1</v>
      </c>
      <c r="B13" s="97" t="s">
        <v>70</v>
      </c>
      <c r="C13" s="136" t="s">
        <v>87</v>
      </c>
      <c r="D13" s="97">
        <v>70</v>
      </c>
      <c r="E13" s="97" t="s">
        <v>80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>
        <v>400</v>
      </c>
      <c r="U13" s="48"/>
      <c r="V13" s="48"/>
      <c r="W13" s="135">
        <f t="shared" ref="W13:W26" si="1">SUM(F13:V13)</f>
        <v>400</v>
      </c>
    </row>
    <row r="14" spans="1:41" s="21" customFormat="1" ht="14.1" customHeight="1" x14ac:dyDescent="0.2">
      <c r="A14" s="97">
        <v>2</v>
      </c>
      <c r="B14" s="97" t="s">
        <v>72</v>
      </c>
      <c r="C14" s="136" t="s">
        <v>71</v>
      </c>
      <c r="D14" s="97">
        <v>60</v>
      </c>
      <c r="E14" s="97" t="s">
        <v>81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>
        <v>500</v>
      </c>
      <c r="U14" s="48"/>
      <c r="V14" s="48"/>
      <c r="W14" s="135">
        <f t="shared" si="1"/>
        <v>500</v>
      </c>
    </row>
    <row r="15" spans="1:41" s="21" customFormat="1" ht="14.1" customHeight="1" x14ac:dyDescent="0.2">
      <c r="A15" s="97">
        <v>3</v>
      </c>
      <c r="B15" s="97" t="s">
        <v>73</v>
      </c>
      <c r="C15" s="136" t="s">
        <v>82</v>
      </c>
      <c r="D15" s="97">
        <v>110</v>
      </c>
      <c r="E15" s="97" t="s">
        <v>83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>
        <v>500</v>
      </c>
      <c r="U15" s="48"/>
      <c r="V15" s="48"/>
      <c r="W15" s="135">
        <f t="shared" si="1"/>
        <v>500</v>
      </c>
    </row>
    <row r="16" spans="1:41" s="21" customFormat="1" ht="14.1" customHeight="1" x14ac:dyDescent="0.2">
      <c r="A16" s="97">
        <v>4</v>
      </c>
      <c r="B16" s="97" t="s">
        <v>74</v>
      </c>
      <c r="C16" s="136" t="s">
        <v>69</v>
      </c>
      <c r="D16" s="97">
        <v>50</v>
      </c>
      <c r="E16" s="97" t="s">
        <v>84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>
        <v>400</v>
      </c>
      <c r="U16" s="48"/>
      <c r="V16" s="48"/>
      <c r="W16" s="135">
        <f t="shared" si="1"/>
        <v>400</v>
      </c>
    </row>
    <row r="17" spans="1:27" s="21" customFormat="1" ht="14.1" customHeight="1" x14ac:dyDescent="0.2">
      <c r="A17" s="97">
        <v>5</v>
      </c>
      <c r="B17" s="97" t="s">
        <v>75</v>
      </c>
      <c r="C17" s="136" t="s">
        <v>76</v>
      </c>
      <c r="D17" s="97">
        <v>50</v>
      </c>
      <c r="E17" s="97" t="s">
        <v>85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>
        <v>600</v>
      </c>
      <c r="U17" s="48"/>
      <c r="V17" s="48"/>
      <c r="W17" s="135">
        <f t="shared" si="1"/>
        <v>600</v>
      </c>
    </row>
    <row r="18" spans="1:27" s="21" customFormat="1" ht="14.1" customHeight="1" x14ac:dyDescent="0.2">
      <c r="A18" s="97">
        <v>6</v>
      </c>
      <c r="B18" s="97" t="s">
        <v>75</v>
      </c>
      <c r="C18" s="136" t="s">
        <v>78</v>
      </c>
      <c r="D18" s="97">
        <v>110</v>
      </c>
      <c r="E18" s="97" t="s">
        <v>85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>
        <v>500</v>
      </c>
      <c r="U18" s="48"/>
      <c r="V18" s="48"/>
      <c r="W18" s="135">
        <f t="shared" si="1"/>
        <v>500</v>
      </c>
    </row>
    <row r="19" spans="1:27" s="21" customFormat="1" ht="14.1" customHeight="1" x14ac:dyDescent="0.2">
      <c r="A19" s="97">
        <v>7</v>
      </c>
      <c r="B19" s="97" t="s">
        <v>77</v>
      </c>
      <c r="C19" s="98" t="s">
        <v>79</v>
      </c>
      <c r="D19" s="97">
        <v>70</v>
      </c>
      <c r="E19" s="97" t="s">
        <v>81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>
        <v>894</v>
      </c>
      <c r="U19" s="48"/>
      <c r="V19" s="48"/>
      <c r="W19" s="135">
        <f t="shared" si="1"/>
        <v>894</v>
      </c>
    </row>
    <row r="20" spans="1:27" s="21" customFormat="1" ht="14.1" customHeight="1" x14ac:dyDescent="0.2">
      <c r="A20" s="97">
        <v>8</v>
      </c>
      <c r="B20" s="97" t="s">
        <v>88</v>
      </c>
      <c r="C20" s="136" t="s">
        <v>89</v>
      </c>
      <c r="D20" s="97">
        <v>80</v>
      </c>
      <c r="E20" s="97" t="s">
        <v>90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>
        <v>500</v>
      </c>
      <c r="U20" s="48"/>
      <c r="V20" s="48"/>
      <c r="W20" s="135">
        <f t="shared" si="1"/>
        <v>500</v>
      </c>
    </row>
    <row r="21" spans="1:27" s="21" customFormat="1" ht="14.1" customHeight="1" x14ac:dyDescent="0.2">
      <c r="A21" s="97">
        <v>9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48"/>
      <c r="V21" s="48"/>
      <c r="W21" s="135">
        <f t="shared" si="1"/>
        <v>0</v>
      </c>
    </row>
    <row r="22" spans="1:27" s="21" customFormat="1" ht="14.1" customHeight="1" x14ac:dyDescent="0.2">
      <c r="A22" s="97">
        <v>10</v>
      </c>
      <c r="B22" s="97"/>
      <c r="C22" s="98"/>
      <c r="D22" s="97"/>
      <c r="E22" s="97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135">
        <f t="shared" si="1"/>
        <v>0</v>
      </c>
    </row>
    <row r="23" spans="1:27" s="21" customFormat="1" ht="14.1" customHeight="1" x14ac:dyDescent="0.2">
      <c r="A23" s="97">
        <v>11</v>
      </c>
      <c r="B23" s="97"/>
      <c r="C23" s="98"/>
      <c r="D23" s="97"/>
      <c r="E23" s="97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135">
        <f t="shared" si="1"/>
        <v>0</v>
      </c>
    </row>
    <row r="24" spans="1:27" s="21" customFormat="1" ht="14.1" customHeight="1" x14ac:dyDescent="0.2">
      <c r="A24" s="97">
        <v>12</v>
      </c>
      <c r="B24" s="97"/>
      <c r="C24" s="98"/>
      <c r="D24" s="97"/>
      <c r="E24" s="97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135">
        <f t="shared" si="1"/>
        <v>0</v>
      </c>
    </row>
    <row r="25" spans="1:27" s="21" customFormat="1" ht="14.1" customHeight="1" x14ac:dyDescent="0.2">
      <c r="A25" s="97">
        <v>13</v>
      </c>
      <c r="B25" s="97"/>
      <c r="C25" s="98"/>
      <c r="D25" s="97"/>
      <c r="E25" s="97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135">
        <f t="shared" si="1"/>
        <v>0</v>
      </c>
    </row>
    <row r="26" spans="1:27" s="21" customFormat="1" ht="14.1" customHeight="1" x14ac:dyDescent="0.2">
      <c r="A26" s="97">
        <v>14</v>
      </c>
      <c r="B26" s="97"/>
      <c r="C26" s="98"/>
      <c r="D26" s="97"/>
      <c r="E26" s="97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135">
        <f t="shared" si="1"/>
        <v>0</v>
      </c>
    </row>
    <row r="27" spans="1:27" s="38" customFormat="1" ht="17.100000000000001" customHeight="1" x14ac:dyDescent="0.2">
      <c r="A27" s="149" t="s">
        <v>63</v>
      </c>
      <c r="B27" s="150"/>
      <c r="C27" s="150"/>
      <c r="D27" s="150"/>
      <c r="E27" s="151"/>
      <c r="F27" s="47">
        <f t="shared" ref="F27:V27" si="2">SUM(F28:F28)</f>
        <v>0</v>
      </c>
      <c r="G27" s="47">
        <f t="shared" si="2"/>
        <v>0</v>
      </c>
      <c r="H27" s="47">
        <f t="shared" si="2"/>
        <v>0</v>
      </c>
      <c r="I27" s="47">
        <f t="shared" si="2"/>
        <v>0</v>
      </c>
      <c r="J27" s="47">
        <f t="shared" si="2"/>
        <v>0</v>
      </c>
      <c r="K27" s="47">
        <f t="shared" si="2"/>
        <v>0</v>
      </c>
      <c r="L27" s="47">
        <f t="shared" si="2"/>
        <v>0</v>
      </c>
      <c r="M27" s="47">
        <f t="shared" si="2"/>
        <v>0</v>
      </c>
      <c r="N27" s="47">
        <f t="shared" si="2"/>
        <v>0</v>
      </c>
      <c r="O27" s="47">
        <f t="shared" si="2"/>
        <v>0</v>
      </c>
      <c r="P27" s="47">
        <f t="shared" si="2"/>
        <v>0</v>
      </c>
      <c r="Q27" s="47">
        <f t="shared" si="2"/>
        <v>0</v>
      </c>
      <c r="R27" s="47">
        <f t="shared" si="2"/>
        <v>0</v>
      </c>
      <c r="S27" s="47">
        <f t="shared" si="2"/>
        <v>0</v>
      </c>
      <c r="T27" s="47">
        <f t="shared" si="2"/>
        <v>0</v>
      </c>
      <c r="U27" s="47">
        <f t="shared" si="2"/>
        <v>0</v>
      </c>
      <c r="V27" s="47">
        <f t="shared" si="2"/>
        <v>0</v>
      </c>
      <c r="W27" s="134">
        <f>SUM(F27:V27)</f>
        <v>0</v>
      </c>
      <c r="AA27" s="41"/>
    </row>
    <row r="28" spans="1:27" s="21" customFormat="1" ht="14.1" customHeight="1" x14ac:dyDescent="0.2">
      <c r="A28" s="20">
        <v>1</v>
      </c>
      <c r="B28" s="29"/>
      <c r="C28" s="27"/>
      <c r="D28" s="30"/>
      <c r="E28" s="20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135">
        <f t="shared" ref="W28" si="3">SUM(F28:V28)</f>
        <v>0</v>
      </c>
    </row>
    <row r="29" spans="1:27" s="21" customFormat="1" ht="14.1" customHeight="1" x14ac:dyDescent="0.2">
      <c r="A29" s="140" t="s">
        <v>0</v>
      </c>
      <c r="B29" s="141"/>
      <c r="C29" s="142"/>
      <c r="D29" s="46">
        <f>SUM(D13:D26)+D28</f>
        <v>600</v>
      </c>
      <c r="E29" s="22"/>
      <c r="F29" s="49">
        <f>SUM(F27,F12)</f>
        <v>0</v>
      </c>
      <c r="G29" s="49">
        <f t="shared" ref="G29:V29" si="4">SUM(G27,G12)</f>
        <v>0</v>
      </c>
      <c r="H29" s="49">
        <f t="shared" si="4"/>
        <v>0</v>
      </c>
      <c r="I29" s="49">
        <f t="shared" si="4"/>
        <v>0</v>
      </c>
      <c r="J29" s="49">
        <f t="shared" si="4"/>
        <v>0</v>
      </c>
      <c r="K29" s="49">
        <f t="shared" si="4"/>
        <v>0</v>
      </c>
      <c r="L29" s="49">
        <f t="shared" si="4"/>
        <v>0</v>
      </c>
      <c r="M29" s="49">
        <f t="shared" si="4"/>
        <v>0</v>
      </c>
      <c r="N29" s="49">
        <f t="shared" si="4"/>
        <v>0</v>
      </c>
      <c r="O29" s="49">
        <f t="shared" si="4"/>
        <v>0</v>
      </c>
      <c r="P29" s="49">
        <f t="shared" si="4"/>
        <v>0</v>
      </c>
      <c r="Q29" s="49">
        <f t="shared" si="4"/>
        <v>0</v>
      </c>
      <c r="R29" s="49">
        <f t="shared" si="4"/>
        <v>0</v>
      </c>
      <c r="S29" s="49">
        <f t="shared" si="4"/>
        <v>0</v>
      </c>
      <c r="T29" s="49">
        <f t="shared" si="4"/>
        <v>4294</v>
      </c>
      <c r="U29" s="49">
        <f t="shared" si="4"/>
        <v>0</v>
      </c>
      <c r="V29" s="49">
        <f t="shared" si="4"/>
        <v>0</v>
      </c>
      <c r="W29" s="134">
        <f>SUM(F29:V29)</f>
        <v>4294</v>
      </c>
      <c r="X29" s="23"/>
    </row>
    <row r="30" spans="1:27" ht="14.1" customHeight="1" x14ac:dyDescent="0.2">
      <c r="E30" s="24"/>
      <c r="F30" s="24"/>
      <c r="K30" s="14"/>
      <c r="M30" s="14"/>
      <c r="N30" s="14"/>
      <c r="O30" s="14"/>
      <c r="W30" s="51"/>
    </row>
    <row r="31" spans="1:27" x14ac:dyDescent="0.2">
      <c r="B31" s="6" t="s">
        <v>40</v>
      </c>
      <c r="C31" s="2" t="s">
        <v>67</v>
      </c>
      <c r="E31" s="24"/>
      <c r="F31" s="24"/>
      <c r="K31" s="14"/>
      <c r="M31" s="14"/>
      <c r="N31" s="14"/>
      <c r="O31" s="14"/>
    </row>
    <row r="32" spans="1:27" x14ac:dyDescent="0.2">
      <c r="B32" s="1"/>
      <c r="E32" s="24"/>
      <c r="F32" s="24"/>
      <c r="K32" s="14"/>
      <c r="M32" s="14"/>
      <c r="N32" s="14"/>
      <c r="O32" s="14"/>
      <c r="W32" s="25"/>
    </row>
    <row r="33" spans="1:23" x14ac:dyDescent="0.2">
      <c r="E33" s="24"/>
      <c r="F33" s="24"/>
      <c r="K33" s="14"/>
      <c r="M33" s="14"/>
      <c r="N33" s="14"/>
      <c r="O33" s="14"/>
    </row>
    <row r="34" spans="1:23" x14ac:dyDescent="0.2">
      <c r="A34" s="87"/>
      <c r="B34" s="87"/>
      <c r="C34" s="87"/>
      <c r="D34" s="87"/>
      <c r="E34" s="86"/>
      <c r="F34" s="86"/>
      <c r="G34" s="86"/>
      <c r="H34" s="86"/>
      <c r="I34" s="87"/>
      <c r="J34" s="87"/>
      <c r="K34" s="88"/>
      <c r="L34" s="87"/>
      <c r="M34" s="88"/>
      <c r="N34" s="88"/>
      <c r="O34" s="88"/>
      <c r="P34" s="87"/>
      <c r="V34" s="44"/>
      <c r="W34" s="45"/>
    </row>
    <row r="35" spans="1:23" ht="14.1" customHeight="1" x14ac:dyDescent="0.2">
      <c r="E35" s="84"/>
      <c r="F35" s="84"/>
      <c r="G35" s="84"/>
      <c r="H35" s="85"/>
    </row>
    <row r="36" spans="1:23" ht="14.1" customHeight="1" x14ac:dyDescent="0.2"/>
  </sheetData>
  <mergeCells count="7">
    <mergeCell ref="A29:C29"/>
    <mergeCell ref="Q1:W2"/>
    <mergeCell ref="W10:W11"/>
    <mergeCell ref="A12:E12"/>
    <mergeCell ref="A27:E27"/>
    <mergeCell ref="Q7:V7"/>
    <mergeCell ref="R8:V8"/>
  </mergeCells>
  <phoneticPr fontId="1" type="noConversion"/>
  <hyperlinks>
    <hyperlink ref="R8" r:id="rId1"/>
  </hyperlinks>
  <printOptions horizontalCentered="1" verticalCentered="1"/>
  <pageMargins left="0.51181102362204722" right="0.23622047244094491" top="0.55118110236220474" bottom="0.62992125984251968" header="0.51181102362204722" footer="0.51181102362204722"/>
  <pageSetup paperSize="9" scale="75" orientation="landscape" r:id="rId2"/>
  <headerFooter alignWithMargins="0">
    <oddHeader>&amp;CVKS Latvijas valsts meži dāvinājuma (ziedojuma) līdzekļi</oddHeader>
    <oddFooter>&amp;CDOKUMENTS PARAKSTĪTS AR DROŠU ELEKTRONISKO PARAKSTU UN SATUR LAIKA ZĪMOGU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opLeftCell="A52" zoomScale="98" zoomScaleNormal="98" workbookViewId="0">
      <selection activeCell="K52" sqref="K52"/>
    </sheetView>
  </sheetViews>
  <sheetFormatPr defaultColWidth="8.7109375" defaultRowHeight="12.75" x14ac:dyDescent="0.2"/>
  <cols>
    <col min="1" max="1" width="6.5703125" style="3" customWidth="1"/>
    <col min="2" max="2" width="46.42578125" style="3" customWidth="1"/>
    <col min="3" max="3" width="12.85546875" style="3" customWidth="1"/>
    <col min="4" max="4" width="13.85546875" style="3" customWidth="1"/>
    <col min="5" max="5" width="14.140625" style="3" customWidth="1"/>
    <col min="6" max="16384" width="8.7109375" style="3"/>
  </cols>
  <sheetData>
    <row r="1" spans="1:5" s="7" customFormat="1" ht="15.75" x14ac:dyDescent="0.25">
      <c r="A1" s="89" t="s">
        <v>45</v>
      </c>
    </row>
    <row r="2" spans="1:5" s="7" customFormat="1" ht="15.75" x14ac:dyDescent="0.25">
      <c r="A2" s="89" t="str">
        <f>Tāme!A2</f>
        <v>Sadarbības līgums Nr. 2.2.2.1-22/25</v>
      </c>
    </row>
    <row r="3" spans="1:5" s="7" customFormat="1" ht="20.100000000000001" customHeight="1" x14ac:dyDescent="0.25">
      <c r="A3" s="154" t="s">
        <v>68</v>
      </c>
      <c r="B3" s="154"/>
      <c r="C3" s="154"/>
      <c r="D3" s="154"/>
      <c r="E3" s="154"/>
    </row>
    <row r="4" spans="1:5" x14ac:dyDescent="0.2">
      <c r="A4" s="158" t="s">
        <v>48</v>
      </c>
      <c r="B4" s="158"/>
      <c r="C4" s="158"/>
      <c r="D4" s="158"/>
      <c r="E4" s="158"/>
    </row>
    <row r="5" spans="1:5" s="7" customFormat="1" ht="8.4499999999999993" customHeight="1" x14ac:dyDescent="0.25">
      <c r="A5" s="90"/>
      <c r="B5" s="90"/>
      <c r="C5" s="90"/>
      <c r="D5" s="90"/>
      <c r="E5" s="90"/>
    </row>
    <row r="6" spans="1:5" s="7" customFormat="1" ht="15" customHeight="1" x14ac:dyDescent="0.25">
      <c r="A6" s="160" t="s">
        <v>64</v>
      </c>
      <c r="B6" s="160"/>
      <c r="C6" s="160"/>
      <c r="D6" s="160"/>
      <c r="E6" s="160"/>
    </row>
    <row r="7" spans="1:5" s="7" customFormat="1" ht="15" customHeight="1" x14ac:dyDescent="0.25">
      <c r="A7" s="159" t="s">
        <v>59</v>
      </c>
      <c r="B7" s="159"/>
      <c r="C7" s="159"/>
      <c r="D7" s="159"/>
      <c r="E7" s="119" t="s">
        <v>58</v>
      </c>
    </row>
    <row r="8" spans="1:5" s="7" customFormat="1" ht="13.5" customHeight="1" x14ac:dyDescent="0.25">
      <c r="A8" s="159"/>
      <c r="B8" s="159"/>
      <c r="C8" s="159"/>
      <c r="D8" s="159"/>
      <c r="E8" s="159"/>
    </row>
    <row r="9" spans="1:5" s="7" customFormat="1" ht="15.6" customHeight="1" x14ac:dyDescent="0.25">
      <c r="A9" s="7" t="s">
        <v>91</v>
      </c>
      <c r="B9" s="42"/>
      <c r="D9" s="120"/>
      <c r="E9" s="99"/>
    </row>
    <row r="10" spans="1:5" ht="6.95" customHeight="1" thickBot="1" x14ac:dyDescent="0.25">
      <c r="A10" s="53"/>
      <c r="B10" s="52"/>
      <c r="C10" s="54"/>
    </row>
    <row r="11" spans="1:5" ht="60.6" customHeight="1" x14ac:dyDescent="0.2">
      <c r="A11" s="129" t="s">
        <v>27</v>
      </c>
      <c r="B11" s="130" t="s">
        <v>28</v>
      </c>
      <c r="C11" s="130" t="s">
        <v>29</v>
      </c>
      <c r="D11" s="130" t="s">
        <v>30</v>
      </c>
      <c r="E11" s="131" t="s">
        <v>31</v>
      </c>
    </row>
    <row r="12" spans="1:5" ht="15" x14ac:dyDescent="0.25">
      <c r="A12" s="11"/>
      <c r="B12" s="55" t="s">
        <v>32</v>
      </c>
      <c r="C12" s="17"/>
      <c r="D12" s="56">
        <v>0</v>
      </c>
      <c r="E12" s="57">
        <f>D32</f>
        <v>600</v>
      </c>
    </row>
    <row r="13" spans="1:5" ht="15" x14ac:dyDescent="0.25">
      <c r="A13" s="11"/>
      <c r="B13" s="58" t="s">
        <v>33</v>
      </c>
      <c r="C13" s="59">
        <v>0</v>
      </c>
      <c r="D13" s="139">
        <v>2400</v>
      </c>
      <c r="E13" s="137">
        <v>1894</v>
      </c>
    </row>
    <row r="14" spans="1:5" ht="20.45" customHeight="1" x14ac:dyDescent="0.2">
      <c r="A14" s="60">
        <v>1110</v>
      </c>
      <c r="B14" s="61" t="s">
        <v>9</v>
      </c>
      <c r="C14" s="62">
        <v>0</v>
      </c>
      <c r="D14" s="62">
        <v>0</v>
      </c>
      <c r="E14" s="63">
        <v>0</v>
      </c>
    </row>
    <row r="15" spans="1:5" ht="32.450000000000003" customHeight="1" x14ac:dyDescent="0.2">
      <c r="A15" s="60">
        <v>1150</v>
      </c>
      <c r="B15" s="64" t="s">
        <v>10</v>
      </c>
      <c r="C15" s="62">
        <v>0</v>
      </c>
      <c r="D15" s="62">
        <v>0</v>
      </c>
      <c r="E15" s="63">
        <v>0</v>
      </c>
    </row>
    <row r="16" spans="1:5" ht="20.45" customHeight="1" x14ac:dyDescent="0.2">
      <c r="A16" s="60">
        <v>1210</v>
      </c>
      <c r="B16" s="64" t="s">
        <v>5</v>
      </c>
      <c r="C16" s="62">
        <v>0</v>
      </c>
      <c r="D16" s="62">
        <v>0</v>
      </c>
      <c r="E16" s="63">
        <v>0</v>
      </c>
    </row>
    <row r="17" spans="1:5" ht="20.45" customHeight="1" x14ac:dyDescent="0.2">
      <c r="A17" s="60">
        <v>2110</v>
      </c>
      <c r="B17" s="64" t="s">
        <v>20</v>
      </c>
      <c r="C17" s="62">
        <v>0</v>
      </c>
      <c r="D17" s="62">
        <v>0</v>
      </c>
      <c r="E17" s="63">
        <v>0</v>
      </c>
    </row>
    <row r="18" spans="1:5" ht="20.45" customHeight="1" x14ac:dyDescent="0.2">
      <c r="A18" s="60">
        <v>2120</v>
      </c>
      <c r="B18" s="64" t="s">
        <v>21</v>
      </c>
      <c r="C18" s="62">
        <v>0</v>
      </c>
      <c r="D18" s="62">
        <v>0</v>
      </c>
      <c r="E18" s="63">
        <v>0</v>
      </c>
    </row>
    <row r="19" spans="1:5" ht="20.45" customHeight="1" x14ac:dyDescent="0.2">
      <c r="A19" s="60">
        <v>2210</v>
      </c>
      <c r="B19" s="61" t="s">
        <v>7</v>
      </c>
      <c r="C19" s="62">
        <v>0</v>
      </c>
      <c r="D19" s="62">
        <v>0</v>
      </c>
      <c r="E19" s="63">
        <v>0</v>
      </c>
    </row>
    <row r="20" spans="1:5" ht="20.45" customHeight="1" x14ac:dyDescent="0.2">
      <c r="A20" s="60">
        <v>2220</v>
      </c>
      <c r="B20" s="61" t="s">
        <v>11</v>
      </c>
      <c r="C20" s="62">
        <v>0</v>
      </c>
      <c r="D20" s="62">
        <v>0</v>
      </c>
      <c r="E20" s="63">
        <v>0</v>
      </c>
    </row>
    <row r="21" spans="1:5" ht="20.45" customHeight="1" x14ac:dyDescent="0.2">
      <c r="A21" s="60">
        <v>2230</v>
      </c>
      <c r="B21" s="64" t="s">
        <v>12</v>
      </c>
      <c r="C21" s="62">
        <v>0</v>
      </c>
      <c r="D21" s="62">
        <v>0</v>
      </c>
      <c r="E21" s="63">
        <v>0</v>
      </c>
    </row>
    <row r="22" spans="1:5" ht="25.5" x14ac:dyDescent="0.2">
      <c r="A22" s="60">
        <v>2240</v>
      </c>
      <c r="B22" s="65" t="s">
        <v>13</v>
      </c>
      <c r="C22" s="62">
        <v>0</v>
      </c>
      <c r="D22" s="62">
        <v>0</v>
      </c>
      <c r="E22" s="63">
        <v>0</v>
      </c>
    </row>
    <row r="23" spans="1:5" ht="20.45" customHeight="1" x14ac:dyDescent="0.2">
      <c r="A23" s="60">
        <v>2250</v>
      </c>
      <c r="B23" s="61" t="s">
        <v>14</v>
      </c>
      <c r="C23" s="62">
        <v>0</v>
      </c>
      <c r="D23" s="62">
        <v>0</v>
      </c>
      <c r="E23" s="63">
        <v>0</v>
      </c>
    </row>
    <row r="24" spans="1:5" ht="20.45" customHeight="1" x14ac:dyDescent="0.2">
      <c r="A24" s="60">
        <v>2260</v>
      </c>
      <c r="B24" s="61" t="s">
        <v>15</v>
      </c>
      <c r="C24" s="62">
        <v>0</v>
      </c>
      <c r="D24" s="62">
        <v>0</v>
      </c>
      <c r="E24" s="63">
        <v>0</v>
      </c>
    </row>
    <row r="25" spans="1:5" ht="20.45" customHeight="1" x14ac:dyDescent="0.2">
      <c r="A25" s="60">
        <v>2310</v>
      </c>
      <c r="B25" s="64" t="s">
        <v>16</v>
      </c>
      <c r="C25" s="62">
        <v>0</v>
      </c>
      <c r="D25" s="62">
        <v>0</v>
      </c>
      <c r="E25" s="63">
        <v>0</v>
      </c>
    </row>
    <row r="26" spans="1:5" ht="20.45" customHeight="1" x14ac:dyDescent="0.2">
      <c r="A26" s="60">
        <v>2350</v>
      </c>
      <c r="B26" s="61" t="s">
        <v>17</v>
      </c>
      <c r="C26" s="62">
        <v>0</v>
      </c>
      <c r="D26" s="62">
        <v>0</v>
      </c>
      <c r="E26" s="63">
        <v>0</v>
      </c>
    </row>
    <row r="27" spans="1:5" ht="20.45" customHeight="1" x14ac:dyDescent="0.2">
      <c r="A27" s="60">
        <v>2390</v>
      </c>
      <c r="B27" s="61" t="s">
        <v>34</v>
      </c>
      <c r="C27" s="62">
        <v>0</v>
      </c>
      <c r="D27" s="62">
        <v>0</v>
      </c>
      <c r="E27" s="63">
        <v>0</v>
      </c>
    </row>
    <row r="28" spans="1:5" ht="25.5" customHeight="1" x14ac:dyDescent="0.2">
      <c r="A28" s="60">
        <v>3260</v>
      </c>
      <c r="B28" s="65" t="s">
        <v>35</v>
      </c>
      <c r="C28" s="62">
        <v>4294</v>
      </c>
      <c r="D28" s="62">
        <v>1800</v>
      </c>
      <c r="E28" s="63">
        <v>2494</v>
      </c>
    </row>
    <row r="29" spans="1:5" ht="20.45" customHeight="1" x14ac:dyDescent="0.2">
      <c r="A29" s="60">
        <v>5230</v>
      </c>
      <c r="B29" s="66" t="s">
        <v>6</v>
      </c>
      <c r="C29" s="62">
        <v>0</v>
      </c>
      <c r="D29" s="62">
        <v>0</v>
      </c>
      <c r="E29" s="63">
        <v>0</v>
      </c>
    </row>
    <row r="30" spans="1:5" ht="24.6" customHeight="1" x14ac:dyDescent="0.2">
      <c r="A30" s="60">
        <v>7710</v>
      </c>
      <c r="B30" s="65" t="s">
        <v>19</v>
      </c>
      <c r="C30" s="62">
        <v>0</v>
      </c>
      <c r="D30" s="62">
        <v>0</v>
      </c>
      <c r="E30" s="63">
        <v>0</v>
      </c>
    </row>
    <row r="31" spans="1:5" ht="20.45" customHeight="1" x14ac:dyDescent="0.25">
      <c r="A31" s="67"/>
      <c r="B31" s="58" t="s">
        <v>36</v>
      </c>
      <c r="C31" s="68">
        <f>SUM(C14:C30)</f>
        <v>4294</v>
      </c>
      <c r="D31" s="68">
        <f>SUM(D14:D30)</f>
        <v>1800</v>
      </c>
      <c r="E31" s="69">
        <f>SUM(E14:E30)</f>
        <v>2494</v>
      </c>
    </row>
    <row r="32" spans="1:5" ht="15.75" thickBot="1" x14ac:dyDescent="0.3">
      <c r="A32" s="70"/>
      <c r="B32" s="71" t="s">
        <v>37</v>
      </c>
      <c r="C32" s="72"/>
      <c r="D32" s="73">
        <f>D12+D13-D31</f>
        <v>600</v>
      </c>
      <c r="E32" s="74">
        <f>E12+E13-E31</f>
        <v>0</v>
      </c>
    </row>
    <row r="33" spans="1:7" ht="8.4499999999999993" customHeight="1" x14ac:dyDescent="0.2">
      <c r="A33" s="156"/>
      <c r="B33" s="157"/>
      <c r="C33" s="157"/>
      <c r="D33" s="157"/>
      <c r="E33" s="157"/>
    </row>
    <row r="34" spans="1:7" ht="12.6" customHeight="1" x14ac:dyDescent="0.2">
      <c r="A34" s="121" t="s">
        <v>41</v>
      </c>
      <c r="B34" s="121"/>
      <c r="C34" s="122"/>
      <c r="D34" s="1"/>
      <c r="E34" s="123"/>
    </row>
    <row r="35" spans="1:7" x14ac:dyDescent="0.2">
      <c r="A35" s="124"/>
      <c r="B35" s="125"/>
      <c r="C35" s="126"/>
      <c r="D35" s="126"/>
      <c r="E35" s="126"/>
    </row>
    <row r="36" spans="1:7" x14ac:dyDescent="0.2">
      <c r="A36" s="124"/>
      <c r="B36" s="125"/>
      <c r="C36" s="126"/>
      <c r="D36" s="126"/>
      <c r="E36" s="126"/>
    </row>
    <row r="37" spans="1:7" x14ac:dyDescent="0.2">
      <c r="A37" s="75" t="s">
        <v>38</v>
      </c>
      <c r="B37" s="51"/>
      <c r="D37" s="51"/>
      <c r="E37" s="51"/>
    </row>
    <row r="38" spans="1:7" x14ac:dyDescent="0.2">
      <c r="A38" s="75" t="s">
        <v>54</v>
      </c>
      <c r="B38" s="76"/>
      <c r="C38" s="76"/>
      <c r="D38" s="77"/>
      <c r="E38" s="127"/>
    </row>
    <row r="39" spans="1:7" s="100" customFormat="1" x14ac:dyDescent="0.2">
      <c r="A39" s="163" t="s">
        <v>53</v>
      </c>
      <c r="B39" s="163"/>
      <c r="C39" s="163"/>
      <c r="D39" s="163"/>
      <c r="E39" s="128"/>
    </row>
    <row r="40" spans="1:7" x14ac:dyDescent="0.2">
      <c r="A40" s="102"/>
      <c r="B40" s="102"/>
      <c r="C40" s="102"/>
      <c r="D40" s="102"/>
      <c r="E40" s="103"/>
      <c r="F40" s="100"/>
      <c r="G40" s="100"/>
    </row>
    <row r="41" spans="1:7" x14ac:dyDescent="0.2">
      <c r="A41" s="102"/>
      <c r="B41" s="102"/>
      <c r="C41" s="102"/>
      <c r="D41" s="102"/>
      <c r="E41" s="103"/>
      <c r="F41" s="100"/>
      <c r="G41" s="100"/>
    </row>
    <row r="42" spans="1:7" x14ac:dyDescent="0.2">
      <c r="A42" s="102"/>
      <c r="B42" s="102"/>
      <c r="C42" s="102"/>
      <c r="D42" s="102"/>
      <c r="E42" s="103"/>
      <c r="F42" s="100"/>
      <c r="G42" s="100"/>
    </row>
    <row r="43" spans="1:7" x14ac:dyDescent="0.2">
      <c r="A43" s="102"/>
      <c r="B43" s="102"/>
      <c r="C43" s="102"/>
      <c r="D43" s="102"/>
      <c r="E43" s="103"/>
      <c r="F43" s="100"/>
      <c r="G43" s="100"/>
    </row>
    <row r="44" spans="1:7" x14ac:dyDescent="0.2">
      <c r="A44" s="102"/>
      <c r="B44" s="102"/>
      <c r="C44" s="102"/>
      <c r="D44" s="102"/>
      <c r="E44" s="103"/>
      <c r="F44" s="100"/>
      <c r="G44" s="100"/>
    </row>
    <row r="45" spans="1:7" x14ac:dyDescent="0.2">
      <c r="A45" s="102"/>
      <c r="B45" s="102"/>
      <c r="C45" s="102"/>
      <c r="D45" s="102"/>
      <c r="E45" s="103"/>
      <c r="F45" s="100"/>
      <c r="G45" s="100"/>
    </row>
    <row r="46" spans="1:7" x14ac:dyDescent="0.2">
      <c r="A46" s="102"/>
      <c r="B46" s="102"/>
      <c r="C46" s="102"/>
      <c r="D46" s="102"/>
      <c r="E46" s="103"/>
      <c r="F46" s="100"/>
      <c r="G46" s="100"/>
    </row>
    <row r="47" spans="1:7" x14ac:dyDescent="0.2">
      <c r="A47" s="76"/>
      <c r="B47" s="76"/>
      <c r="C47" s="76"/>
      <c r="D47" s="76"/>
      <c r="E47" s="78"/>
    </row>
    <row r="48" spans="1:7" x14ac:dyDescent="0.2">
      <c r="A48" s="76"/>
      <c r="B48" s="76"/>
      <c r="C48" s="76"/>
      <c r="D48" s="76"/>
      <c r="E48" s="78"/>
    </row>
    <row r="49" spans="1:7" ht="15.95" customHeight="1" x14ac:dyDescent="0.2">
      <c r="A49" s="116" t="str">
        <f>A2</f>
        <v>Sadarbības līgums Nr. 2.2.2.1-22/25</v>
      </c>
      <c r="B49" s="76"/>
      <c r="C49" s="76"/>
      <c r="D49" s="76"/>
      <c r="E49" s="78"/>
    </row>
    <row r="50" spans="1:7" x14ac:dyDescent="0.2">
      <c r="A50" s="76"/>
      <c r="B50" s="76"/>
      <c r="C50" s="76"/>
      <c r="D50" s="76"/>
      <c r="E50" s="78"/>
    </row>
    <row r="51" spans="1:7" ht="20.100000000000001" customHeight="1" x14ac:dyDescent="0.25">
      <c r="A51" s="154" t="str">
        <f>A3</f>
        <v>Latvijas Pauerliftinga federācija</v>
      </c>
      <c r="B51" s="154"/>
      <c r="C51" s="154"/>
      <c r="D51" s="154"/>
      <c r="E51" s="154"/>
    </row>
    <row r="52" spans="1:7" x14ac:dyDescent="0.2">
      <c r="A52" s="158" t="s">
        <v>48</v>
      </c>
      <c r="B52" s="158"/>
      <c r="C52" s="158"/>
      <c r="D52" s="158"/>
      <c r="E52" s="158"/>
    </row>
    <row r="53" spans="1:7" x14ac:dyDescent="0.2">
      <c r="A53" s="76"/>
      <c r="B53" s="76"/>
      <c r="C53" s="76"/>
      <c r="D53" s="76"/>
      <c r="E53" s="78"/>
    </row>
    <row r="54" spans="1:7" ht="15" x14ac:dyDescent="0.25">
      <c r="A54" s="160" t="s">
        <v>64</v>
      </c>
      <c r="B54" s="160"/>
      <c r="C54" s="160"/>
      <c r="D54" s="160"/>
      <c r="E54" s="160"/>
      <c r="F54" s="101"/>
      <c r="G54" s="101" t="s">
        <v>50</v>
      </c>
    </row>
    <row r="55" spans="1:7" ht="15" x14ac:dyDescent="0.25">
      <c r="A55" s="160" t="s">
        <v>60</v>
      </c>
      <c r="B55" s="160"/>
      <c r="C55" s="160"/>
      <c r="D55" s="160"/>
      <c r="E55" s="114"/>
      <c r="G55" s="101"/>
    </row>
    <row r="56" spans="1:7" ht="15" x14ac:dyDescent="0.25">
      <c r="A56" s="91"/>
      <c r="B56" s="91"/>
      <c r="C56" s="91"/>
      <c r="D56" s="91"/>
      <c r="E56" s="91"/>
      <c r="G56" s="101"/>
    </row>
    <row r="57" spans="1:7" ht="15" x14ac:dyDescent="0.25">
      <c r="A57" s="115" t="str">
        <f>A9</f>
        <v>par 2022. gada oktobra mēnesi</v>
      </c>
      <c r="B57" s="91"/>
      <c r="C57" s="91"/>
      <c r="D57" s="91"/>
      <c r="E57" s="91"/>
      <c r="G57" s="101"/>
    </row>
    <row r="58" spans="1:7" ht="15" x14ac:dyDescent="0.25">
      <c r="A58" s="79"/>
      <c r="B58" s="79"/>
      <c r="C58" s="79"/>
      <c r="D58" s="79"/>
      <c r="E58" s="79"/>
      <c r="G58" s="101"/>
    </row>
    <row r="59" spans="1:7" ht="57" customHeight="1" x14ac:dyDescent="0.2">
      <c r="A59" s="132" t="s">
        <v>4</v>
      </c>
      <c r="B59" s="104" t="s">
        <v>56</v>
      </c>
      <c r="C59" s="104" t="s">
        <v>29</v>
      </c>
      <c r="D59" s="104" t="s">
        <v>51</v>
      </c>
      <c r="E59" s="104" t="s">
        <v>52</v>
      </c>
      <c r="F59" s="104" t="s">
        <v>43</v>
      </c>
      <c r="G59" s="133" t="s">
        <v>26</v>
      </c>
    </row>
    <row r="60" spans="1:7" s="83" customFormat="1" ht="11.45" customHeight="1" x14ac:dyDescent="0.2">
      <c r="A60" s="155" t="s">
        <v>46</v>
      </c>
      <c r="B60" s="155"/>
      <c r="C60" s="117">
        <f>SUM(C61:C70)</f>
        <v>4294</v>
      </c>
      <c r="D60" s="117">
        <v>1800</v>
      </c>
      <c r="E60" s="117">
        <v>2494</v>
      </c>
      <c r="F60" s="117">
        <f>SUM(D60:E60)</f>
        <v>4294</v>
      </c>
      <c r="G60" s="117">
        <f>C60-F60</f>
        <v>0</v>
      </c>
    </row>
    <row r="61" spans="1:7" s="83" customFormat="1" ht="11.45" customHeight="1" x14ac:dyDescent="0.2">
      <c r="A61" s="97">
        <v>1</v>
      </c>
      <c r="B61" s="111" t="str">
        <f>Tāme!C13</f>
        <v>Latvijas Kausa posms - Vdzemes čempionāts ST</v>
      </c>
      <c r="C61" s="112">
        <f>Tāme!W13</f>
        <v>400</v>
      </c>
      <c r="D61" s="138">
        <v>400</v>
      </c>
      <c r="E61" s="138"/>
      <c r="F61" s="112">
        <f>SUM(D61:E61)</f>
        <v>400</v>
      </c>
      <c r="G61" s="112">
        <f>SUM(C61-F61)</f>
        <v>0</v>
      </c>
    </row>
    <row r="62" spans="1:7" s="83" customFormat="1" ht="11.45" customHeight="1" x14ac:dyDescent="0.2">
      <c r="A62" s="97">
        <v>2</v>
      </c>
      <c r="B62" s="111" t="str">
        <f>Tāme!C14</f>
        <v>Latvijas Kausa posms - Kokneses čempionāts ST</v>
      </c>
      <c r="C62" s="112">
        <f>Tāme!W14</f>
        <v>500</v>
      </c>
      <c r="D62" s="138">
        <v>500</v>
      </c>
      <c r="E62" s="138"/>
      <c r="F62" s="112">
        <f t="shared" ref="F62:F76" si="0">SUM(D62:E62)</f>
        <v>500</v>
      </c>
      <c r="G62" s="112">
        <f t="shared" ref="G62:G70" si="1">SUM(C62-F62)</f>
        <v>0</v>
      </c>
    </row>
    <row r="63" spans="1:7" s="83" customFormat="1" ht="11.45" customHeight="1" x14ac:dyDescent="0.2">
      <c r="A63" s="97">
        <v>3</v>
      </c>
      <c r="B63" s="111" t="str">
        <f>Tāme!C15</f>
        <v>Latvijas Kausa posms - Jēkabpils čempionāts SG</v>
      </c>
      <c r="C63" s="112">
        <f>Tāme!W15</f>
        <v>500</v>
      </c>
      <c r="D63" s="138">
        <v>500</v>
      </c>
      <c r="E63" s="138"/>
      <c r="F63" s="112">
        <f t="shared" si="0"/>
        <v>500</v>
      </c>
      <c r="G63" s="112">
        <f t="shared" si="1"/>
        <v>0</v>
      </c>
    </row>
    <row r="64" spans="1:7" s="83" customFormat="1" ht="11.45" customHeight="1" x14ac:dyDescent="0.2">
      <c r="A64" s="97">
        <v>4</v>
      </c>
      <c r="B64" s="111" t="str">
        <f>Tāme!C16</f>
        <v>Latvijas Kausa posms - Krimuldas čempionāts SD</v>
      </c>
      <c r="C64" s="112">
        <f>Tāme!W16</f>
        <v>400</v>
      </c>
      <c r="D64" s="138">
        <v>400</v>
      </c>
      <c r="E64" s="138"/>
      <c r="F64" s="112">
        <f t="shared" si="0"/>
        <v>400</v>
      </c>
      <c r="G64" s="112">
        <f t="shared" si="1"/>
        <v>0</v>
      </c>
    </row>
    <row r="65" spans="1:7" s="83" customFormat="1" ht="11.45" customHeight="1" x14ac:dyDescent="0.2">
      <c r="A65" s="97">
        <v>5</v>
      </c>
      <c r="B65" s="111" t="str">
        <f>Tāme!C17</f>
        <v>Latvijas Kausa posms - Zemeļkurzemes  čempionāts ST</v>
      </c>
      <c r="C65" s="112">
        <f>Tāme!W17</f>
        <v>600</v>
      </c>
      <c r="D65" s="105"/>
      <c r="E65" s="138">
        <v>600</v>
      </c>
      <c r="F65" s="112">
        <f t="shared" si="0"/>
        <v>600</v>
      </c>
      <c r="G65" s="112">
        <f t="shared" si="1"/>
        <v>0</v>
      </c>
    </row>
    <row r="66" spans="1:7" s="83" customFormat="1" ht="11.45" customHeight="1" x14ac:dyDescent="0.2">
      <c r="A66" s="97">
        <v>6</v>
      </c>
      <c r="B66" s="111" t="str">
        <f>Tāme!C18</f>
        <v>Latvijas Kausa posms - Kurzemes  čempionāts SG</v>
      </c>
      <c r="C66" s="112">
        <f>Tāme!W18</f>
        <v>500</v>
      </c>
      <c r="D66" s="105"/>
      <c r="E66" s="138">
        <v>500</v>
      </c>
      <c r="F66" s="112">
        <f t="shared" si="0"/>
        <v>500</v>
      </c>
      <c r="G66" s="112">
        <f t="shared" si="1"/>
        <v>0</v>
      </c>
    </row>
    <row r="67" spans="1:7" s="83" customFormat="1" ht="11.45" customHeight="1" x14ac:dyDescent="0.2">
      <c r="A67" s="97">
        <v>7</v>
      </c>
      <c r="B67" s="111" t="str">
        <f>Tāme!C19</f>
        <v>Latvjas čempionāts ST</v>
      </c>
      <c r="C67" s="112">
        <f>Tāme!W19</f>
        <v>894</v>
      </c>
      <c r="D67" s="107"/>
      <c r="E67" s="138">
        <v>894</v>
      </c>
      <c r="F67" s="112">
        <f t="shared" si="0"/>
        <v>894</v>
      </c>
      <c r="G67" s="112">
        <f t="shared" si="1"/>
        <v>0</v>
      </c>
    </row>
    <row r="68" spans="1:7" x14ac:dyDescent="0.2">
      <c r="A68" s="97">
        <v>8</v>
      </c>
      <c r="B68" s="111" t="str">
        <f>Tāme!C20</f>
        <v>Latvijas Kausa posms - Siguldas  čempionāts SGAS</v>
      </c>
      <c r="C68" s="112">
        <f>Tāme!W20</f>
        <v>500</v>
      </c>
      <c r="D68" s="106"/>
      <c r="E68" s="138">
        <v>500</v>
      </c>
      <c r="F68" s="112">
        <f t="shared" si="0"/>
        <v>500</v>
      </c>
      <c r="G68" s="112">
        <f t="shared" si="1"/>
        <v>0</v>
      </c>
    </row>
    <row r="69" spans="1:7" x14ac:dyDescent="0.2">
      <c r="A69" s="97">
        <v>9</v>
      </c>
      <c r="B69" s="111">
        <f>Tāme!C21</f>
        <v>0</v>
      </c>
      <c r="C69" s="112">
        <f>Tāme!W21</f>
        <v>0</v>
      </c>
      <c r="D69" s="106"/>
      <c r="E69" s="106"/>
      <c r="F69" s="112">
        <f t="shared" si="0"/>
        <v>0</v>
      </c>
      <c r="G69" s="112">
        <f t="shared" si="1"/>
        <v>0</v>
      </c>
    </row>
    <row r="70" spans="1:7" x14ac:dyDescent="0.2">
      <c r="A70" s="97">
        <v>10</v>
      </c>
      <c r="B70" s="111">
        <f>Tāme!C26</f>
        <v>0</v>
      </c>
      <c r="C70" s="112">
        <f>Tāme!W26</f>
        <v>0</v>
      </c>
      <c r="D70" s="106"/>
      <c r="E70" s="106"/>
      <c r="F70" s="112">
        <f t="shared" si="0"/>
        <v>0</v>
      </c>
      <c r="G70" s="112">
        <f t="shared" si="1"/>
        <v>0</v>
      </c>
    </row>
    <row r="71" spans="1:7" x14ac:dyDescent="0.2">
      <c r="A71" s="97">
        <v>11</v>
      </c>
      <c r="B71" s="111">
        <f>Tāme!C27</f>
        <v>0</v>
      </c>
      <c r="C71" s="112">
        <f>Tāme!W27</f>
        <v>0</v>
      </c>
      <c r="D71" s="106"/>
      <c r="E71" s="106"/>
      <c r="F71" s="112"/>
      <c r="G71" s="112"/>
    </row>
    <row r="72" spans="1:7" x14ac:dyDescent="0.2">
      <c r="A72" s="97">
        <v>12</v>
      </c>
      <c r="B72" s="111">
        <f>Tāme!C28</f>
        <v>0</v>
      </c>
      <c r="C72" s="112">
        <f>Tāme!W28</f>
        <v>0</v>
      </c>
      <c r="D72" s="106"/>
      <c r="E72" s="106"/>
      <c r="F72" s="112"/>
      <c r="G72" s="112"/>
    </row>
    <row r="73" spans="1:7" x14ac:dyDescent="0.2">
      <c r="A73" s="97">
        <v>13</v>
      </c>
      <c r="B73" s="111">
        <f>Tāme!C29</f>
        <v>0</v>
      </c>
      <c r="C73" s="112">
        <v>0</v>
      </c>
      <c r="D73" s="106"/>
      <c r="E73" s="106"/>
      <c r="F73" s="112"/>
      <c r="G73" s="112"/>
    </row>
    <row r="74" spans="1:7" x14ac:dyDescent="0.2">
      <c r="A74" s="97">
        <v>14</v>
      </c>
      <c r="B74" s="111">
        <f>Tāme!C30</f>
        <v>0</v>
      </c>
      <c r="C74" s="112">
        <f>Tāme!W30</f>
        <v>0</v>
      </c>
      <c r="D74" s="106"/>
      <c r="E74" s="106"/>
      <c r="F74" s="112"/>
      <c r="G74" s="112"/>
    </row>
    <row r="75" spans="1:7" s="110" customFormat="1" ht="30.6" customHeight="1" x14ac:dyDescent="0.2">
      <c r="A75" s="161" t="s">
        <v>47</v>
      </c>
      <c r="B75" s="161"/>
      <c r="C75" s="118">
        <f>SUM(C76:C76)</f>
        <v>0</v>
      </c>
      <c r="D75" s="118">
        <f>SUM(D76:D76)</f>
        <v>0</v>
      </c>
      <c r="E75" s="118">
        <f>SUM(E76:E76)</f>
        <v>0</v>
      </c>
      <c r="F75" s="118">
        <f>SUM(D75:E75)</f>
        <v>0</v>
      </c>
      <c r="G75" s="118">
        <f>C75-F75</f>
        <v>0</v>
      </c>
    </row>
    <row r="76" spans="1:7" x14ac:dyDescent="0.2">
      <c r="A76" s="20">
        <v>1</v>
      </c>
      <c r="B76" s="111">
        <f>Tāme!C28</f>
        <v>0</v>
      </c>
      <c r="C76" s="112">
        <f>Tāme!W28</f>
        <v>0</v>
      </c>
      <c r="D76" s="106"/>
      <c r="E76" s="106"/>
      <c r="F76" s="112">
        <f t="shared" si="0"/>
        <v>0</v>
      </c>
      <c r="G76" s="112">
        <f>SUM(C76-F76)</f>
        <v>0</v>
      </c>
    </row>
    <row r="77" spans="1:7" s="110" customFormat="1" x14ac:dyDescent="0.2">
      <c r="A77" s="162" t="s">
        <v>42</v>
      </c>
      <c r="B77" s="162"/>
      <c r="C77" s="109">
        <f>SUM(C75,C60)</f>
        <v>4294</v>
      </c>
      <c r="D77" s="109">
        <f>SUM(D75,D60)</f>
        <v>1800</v>
      </c>
      <c r="E77" s="109">
        <f>SUM(E75,E60)</f>
        <v>2494</v>
      </c>
      <c r="F77" s="109">
        <f>SUM(F75,F60)</f>
        <v>4294</v>
      </c>
      <c r="G77" s="109">
        <f>SUM(G75,G60)</f>
        <v>0</v>
      </c>
    </row>
    <row r="79" spans="1:7" x14ac:dyDescent="0.2">
      <c r="A79" s="106"/>
      <c r="B79" s="108" t="s">
        <v>57</v>
      </c>
    </row>
    <row r="80" spans="1:7" x14ac:dyDescent="0.2">
      <c r="A80" s="113"/>
      <c r="B80" s="108" t="s">
        <v>61</v>
      </c>
    </row>
    <row r="84" spans="1:1" x14ac:dyDescent="0.2">
      <c r="A84" s="1" t="s">
        <v>86</v>
      </c>
    </row>
  </sheetData>
  <mergeCells count="14">
    <mergeCell ref="A75:B75"/>
    <mergeCell ref="A77:B77"/>
    <mergeCell ref="A8:E8"/>
    <mergeCell ref="A39:D39"/>
    <mergeCell ref="A51:E51"/>
    <mergeCell ref="A52:E52"/>
    <mergeCell ref="A55:D55"/>
    <mergeCell ref="A3:E3"/>
    <mergeCell ref="A60:B60"/>
    <mergeCell ref="A33:E33"/>
    <mergeCell ref="A4:E4"/>
    <mergeCell ref="A7:D7"/>
    <mergeCell ref="A54:E54"/>
    <mergeCell ref="A6:E6"/>
  </mergeCells>
  <pageMargins left="0.70866141732283472" right="0.70866141732283472" top="0.74803149606299213" bottom="0.74803149606299213" header="0.31496062992125984" footer="0.31496062992125984"/>
  <pageSetup scale="82" fitToHeight="0" orientation="portrait" r:id="rId1"/>
  <headerFooter>
    <oddHeader>&amp;CVKS Latvijas valsts meži dāvinājuma (ziedojuma) līdzekļi</oddHeader>
    <oddFooter>&amp;CDOKUMENTS PARAKSTĪTS AR DROŠU ELEKTRONISKO PARAKSTU UN SATUR LAIKA ZĪMOGU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Tāme</vt:lpstr>
      <vt:lpstr>Oct22</vt:lpstr>
    </vt:vector>
  </TitlesOfParts>
  <Company>LSFP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&lt;maris.liepins@lsfp.lv&gt;</dc:creator>
  <cp:lastModifiedBy>Windows User</cp:lastModifiedBy>
  <cp:lastPrinted>2022-03-24T14:25:29Z</cp:lastPrinted>
  <dcterms:created xsi:type="dcterms:W3CDTF">2002-02-14T07:19:10Z</dcterms:created>
  <dcterms:modified xsi:type="dcterms:W3CDTF">2022-10-28T07:46:18Z</dcterms:modified>
</cp:coreProperties>
</file>