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PORTS\Uzņēmums\LPF\Grāmatvedība un finansu organizācija\LSFP\2023\Atskaites dec23\"/>
    </mc:Choice>
  </mc:AlternateContent>
  <bookViews>
    <workbookView xWindow="-120" yWindow="-120" windowWidth="29040" windowHeight="15720" tabRatio="601" activeTab="2"/>
  </bookViews>
  <sheets>
    <sheet name="Tāme" sheetId="2" r:id="rId1"/>
    <sheet name="Finansēšanas plāns" sheetId="14" r:id="rId2"/>
    <sheet name="Atskaite" sheetId="15" r:id="rId3"/>
  </sheets>
  <externalReferences>
    <externalReference r:id="rId4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5" l="1"/>
  <c r="F94" i="15"/>
  <c r="I16" i="15" l="1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15" i="15"/>
  <c r="F95" i="15" l="1"/>
  <c r="G95" i="15" s="1"/>
  <c r="D93" i="15" l="1"/>
  <c r="E93" i="15"/>
  <c r="C93" i="15"/>
  <c r="C96" i="15" s="1"/>
  <c r="C84" i="15"/>
  <c r="C85" i="15"/>
  <c r="C86" i="15"/>
  <c r="C87" i="15"/>
  <c r="C88" i="15"/>
  <c r="C83" i="15"/>
  <c r="B84" i="15"/>
  <c r="B85" i="15"/>
  <c r="B86" i="15"/>
  <c r="B87" i="15"/>
  <c r="B88" i="15"/>
  <c r="B83" i="15"/>
  <c r="C31" i="15" l="1"/>
  <c r="N48" i="2"/>
  <c r="D48" i="2"/>
  <c r="W47" i="2"/>
  <c r="W46" i="2"/>
  <c r="V45" i="2"/>
  <c r="V48" i="2" s="1"/>
  <c r="U45" i="2"/>
  <c r="U48" i="2" s="1"/>
  <c r="T45" i="2"/>
  <c r="T48" i="2" s="1"/>
  <c r="S45" i="2"/>
  <c r="S48" i="2" s="1"/>
  <c r="R45" i="2"/>
  <c r="Q45" i="2"/>
  <c r="Q48" i="2" s="1"/>
  <c r="P45" i="2"/>
  <c r="P48" i="2" s="1"/>
  <c r="O45" i="2"/>
  <c r="O48" i="2" s="1"/>
  <c r="N45" i="2"/>
  <c r="M45" i="2"/>
  <c r="M48" i="2" s="1"/>
  <c r="L45" i="2"/>
  <c r="L48" i="2" s="1"/>
  <c r="K45" i="2"/>
  <c r="J45" i="2"/>
  <c r="I45" i="2"/>
  <c r="I48" i="2" s="1"/>
  <c r="H45" i="2"/>
  <c r="H48" i="2" s="1"/>
  <c r="G45" i="2"/>
  <c r="G48" i="2" s="1"/>
  <c r="F45" i="2"/>
  <c r="F48" i="2" s="1"/>
  <c r="W44" i="2"/>
  <c r="W43" i="2"/>
  <c r="W42" i="2"/>
  <c r="W41" i="2"/>
  <c r="W40" i="2"/>
  <c r="W39" i="2"/>
  <c r="W38" i="2"/>
  <c r="W37" i="2"/>
  <c r="W36" i="2"/>
  <c r="W35" i="2"/>
  <c r="V34" i="2"/>
  <c r="U34" i="2"/>
  <c r="T34" i="2"/>
  <c r="S34" i="2"/>
  <c r="R34" i="2"/>
  <c r="Q34" i="2"/>
  <c r="P34" i="2"/>
  <c r="O34" i="2"/>
  <c r="N34" i="2"/>
  <c r="M34" i="2"/>
  <c r="L34" i="2"/>
  <c r="K34" i="2"/>
  <c r="K48" i="2" s="1"/>
  <c r="J34" i="2"/>
  <c r="I34" i="2"/>
  <c r="H34" i="2"/>
  <c r="G34" i="2"/>
  <c r="F34" i="2"/>
  <c r="W34" i="2" s="1"/>
  <c r="W33" i="2"/>
  <c r="W32" i="2"/>
  <c r="W31" i="2"/>
  <c r="W30" i="2"/>
  <c r="W29" i="2"/>
  <c r="W28" i="2"/>
  <c r="W27" i="2"/>
  <c r="W26" i="2"/>
  <c r="W25" i="2"/>
  <c r="W24" i="2"/>
  <c r="W23" i="2"/>
  <c r="W22" i="2"/>
  <c r="W21" i="2"/>
  <c r="W20" i="2"/>
  <c r="W19" i="2"/>
  <c r="W18" i="2"/>
  <c r="W17" i="2"/>
  <c r="W16" i="2"/>
  <c r="W15" i="2"/>
  <c r="W14" i="2"/>
  <c r="W13" i="2"/>
  <c r="V12" i="2"/>
  <c r="U12" i="2"/>
  <c r="T12" i="2"/>
  <c r="S12" i="2"/>
  <c r="R12" i="2"/>
  <c r="R48" i="2" s="1"/>
  <c r="Q12" i="2"/>
  <c r="P12" i="2"/>
  <c r="O12" i="2"/>
  <c r="N12" i="2"/>
  <c r="M12" i="2"/>
  <c r="L12" i="2"/>
  <c r="K12" i="2"/>
  <c r="J12" i="2"/>
  <c r="J48" i="2" s="1"/>
  <c r="I12" i="2"/>
  <c r="H12" i="2"/>
  <c r="G12" i="2"/>
  <c r="F12" i="2"/>
  <c r="W12" i="2" s="1"/>
  <c r="H17" i="15"/>
  <c r="H16" i="15"/>
  <c r="H15" i="15"/>
  <c r="W45" i="2" l="1"/>
  <c r="W48" i="2" s="1"/>
  <c r="H18" i="15" l="1"/>
  <c r="H19" i="15"/>
  <c r="H20" i="15"/>
  <c r="H21" i="15"/>
  <c r="H22" i="15"/>
  <c r="H23" i="15"/>
  <c r="H24" i="15"/>
  <c r="H25" i="15"/>
  <c r="H26" i="15"/>
  <c r="H27" i="15"/>
  <c r="H28" i="15"/>
  <c r="H29" i="15"/>
  <c r="H32" i="15" l="1"/>
  <c r="F73" i="15" l="1"/>
  <c r="F74" i="15"/>
  <c r="F75" i="15"/>
  <c r="F76" i="15"/>
  <c r="F77" i="15"/>
  <c r="F78" i="15"/>
  <c r="F79" i="15"/>
  <c r="F80" i="15"/>
  <c r="F81" i="15"/>
  <c r="E60" i="15"/>
  <c r="D60" i="15"/>
  <c r="C62" i="15"/>
  <c r="C63" i="15"/>
  <c r="C64" i="15"/>
  <c r="C65" i="15"/>
  <c r="C66" i="15"/>
  <c r="C67" i="15"/>
  <c r="C68" i="15"/>
  <c r="C69" i="15"/>
  <c r="C70" i="15"/>
  <c r="C71" i="15"/>
  <c r="C72" i="15"/>
  <c r="C73" i="15"/>
  <c r="C74" i="15"/>
  <c r="C75" i="15"/>
  <c r="C76" i="15"/>
  <c r="C77" i="15"/>
  <c r="G77" i="15" s="1"/>
  <c r="C78" i="15"/>
  <c r="C79" i="15"/>
  <c r="C80" i="15"/>
  <c r="C81" i="15"/>
  <c r="B62" i="15"/>
  <c r="B63" i="15"/>
  <c r="B64" i="15"/>
  <c r="B65" i="15"/>
  <c r="B66" i="15"/>
  <c r="B67" i="15"/>
  <c r="B68" i="15"/>
  <c r="B69" i="15"/>
  <c r="B70" i="15"/>
  <c r="B71" i="15"/>
  <c r="B72" i="15"/>
  <c r="B73" i="15"/>
  <c r="B74" i="15"/>
  <c r="B75" i="15"/>
  <c r="B76" i="15"/>
  <c r="B77" i="15"/>
  <c r="B78" i="15"/>
  <c r="B79" i="15"/>
  <c r="B80" i="15"/>
  <c r="B81" i="15"/>
  <c r="G81" i="15" l="1"/>
  <c r="G79" i="15"/>
  <c r="G80" i="15"/>
  <c r="G78" i="15"/>
  <c r="G76" i="15"/>
  <c r="G75" i="15"/>
  <c r="G74" i="15"/>
  <c r="G73" i="15"/>
  <c r="F60" i="15"/>
  <c r="D17" i="14" l="1"/>
  <c r="E15" i="14" s="1"/>
  <c r="E16" i="14"/>
  <c r="E14" i="14"/>
  <c r="E13" i="14"/>
  <c r="E17" i="14" s="1"/>
  <c r="A2" i="14"/>
  <c r="E82" i="15" l="1"/>
  <c r="F71" i="15" l="1"/>
  <c r="F72" i="15"/>
  <c r="G71" i="15" l="1"/>
  <c r="G72" i="15"/>
  <c r="A57" i="15"/>
  <c r="A51" i="15"/>
  <c r="F93" i="15"/>
  <c r="F92" i="15"/>
  <c r="F91" i="15"/>
  <c r="F90" i="15"/>
  <c r="F89" i="15"/>
  <c r="F88" i="15"/>
  <c r="F87" i="15"/>
  <c r="F86" i="15"/>
  <c r="F85" i="15"/>
  <c r="F84" i="15"/>
  <c r="F83" i="15"/>
  <c r="F62" i="15"/>
  <c r="F63" i="15"/>
  <c r="F64" i="15"/>
  <c r="F65" i="15"/>
  <c r="F66" i="15"/>
  <c r="F67" i="15"/>
  <c r="F68" i="15"/>
  <c r="F69" i="15"/>
  <c r="F70" i="15"/>
  <c r="F61" i="15"/>
  <c r="A2" i="15" l="1"/>
  <c r="A49" i="15" s="1"/>
  <c r="B61" i="15"/>
  <c r="E96" i="15"/>
  <c r="D82" i="15"/>
  <c r="D31" i="15"/>
  <c r="D32" i="15" s="1"/>
  <c r="D96" i="15" l="1"/>
  <c r="F82" i="15"/>
  <c r="E32" i="15"/>
  <c r="F96" i="15" l="1"/>
  <c r="G70" i="15" l="1"/>
  <c r="G69" i="15"/>
  <c r="G68" i="15"/>
  <c r="G67" i="15"/>
  <c r="G66" i="15"/>
  <c r="G65" i="15"/>
  <c r="G64" i="15"/>
  <c r="G63" i="15"/>
  <c r="G62" i="15"/>
  <c r="C61" i="15"/>
  <c r="C60" i="15" s="1"/>
  <c r="G60" i="15" s="1"/>
  <c r="G61" i="15" l="1"/>
  <c r="G83" i="15" l="1"/>
  <c r="G84" i="15"/>
  <c r="G85" i="15"/>
  <c r="G86" i="15"/>
  <c r="G87" i="15"/>
  <c r="G88" i="15"/>
  <c r="G89" i="15"/>
  <c r="G90" i="15"/>
  <c r="G91" i="15"/>
  <c r="G92" i="15"/>
  <c r="G94" i="15" l="1"/>
  <c r="G93" i="15" s="1"/>
  <c r="C82" i="15"/>
  <c r="G82" i="15" s="1"/>
  <c r="G96" i="15" l="1"/>
</calcChain>
</file>

<file path=xl/sharedStrings.xml><?xml version="1.0" encoding="utf-8"?>
<sst xmlns="http://schemas.openxmlformats.org/spreadsheetml/2006/main" count="205" uniqueCount="154">
  <si>
    <t>Kopā:</t>
  </si>
  <si>
    <t>Izdevumi kopā</t>
  </si>
  <si>
    <t>Vieta</t>
  </si>
  <si>
    <t>Dalībn. skaits</t>
  </si>
  <si>
    <t>Nr.p.k.</t>
  </si>
  <si>
    <t>Darba devēja VSAOI</t>
  </si>
  <si>
    <t>Pārējie pamatlīdzekļi</t>
  </si>
  <si>
    <t>Izdevumi par sakaru pakalpojumiem</t>
  </si>
  <si>
    <t>EK kods:</t>
  </si>
  <si>
    <t>Mēnešalga</t>
  </si>
  <si>
    <t>Atalgojums fiziskajām personām uz tiesiskās attiecības regulējošu dokumentu pamata</t>
  </si>
  <si>
    <t>Izdevumi par komunālajiem pakalpojumiem</t>
  </si>
  <si>
    <t>Dažādi pakalpojumi</t>
  </si>
  <si>
    <t>Remontdarbi un iestāžu uzturēšanas pakalpojumi (izņemot kapitālo remontu)</t>
  </si>
  <si>
    <t>Informācijas tehnoloģiju pakalpojumi</t>
  </si>
  <si>
    <t>Īre un noma</t>
  </si>
  <si>
    <t>Izdevumi par dažādām precēm un inventāru</t>
  </si>
  <si>
    <t>Iestāžu uzturēšanas materiāli un preces</t>
  </si>
  <si>
    <t>Valsts un pašvaldību budžeta dotācija biedrībām un nodibinājumiem</t>
  </si>
  <si>
    <t>Biedra naudas, dalības maksa un iemaksas starptautiskajās institūcijās</t>
  </si>
  <si>
    <t>Iekšzemes darba un dienesta komandējumi</t>
  </si>
  <si>
    <t>Ārvalstu darba un dienesta komandējumi</t>
  </si>
  <si>
    <t xml:space="preserve">Pārējās preces </t>
  </si>
  <si>
    <t xml:space="preserve">EKK piemērošanu skatīt MKN Nr. 1031 </t>
  </si>
  <si>
    <t>https://likumi.lv/doc.php?id=124833</t>
  </si>
  <si>
    <t>Pasākuma sarīkošanas laiks           (kalendārā secībā)</t>
  </si>
  <si>
    <t>Starpība</t>
  </si>
  <si>
    <t>Nr.</t>
  </si>
  <si>
    <t>Summa, EUR</t>
  </si>
  <si>
    <t>%</t>
  </si>
  <si>
    <t>1.</t>
  </si>
  <si>
    <t>2.</t>
  </si>
  <si>
    <t>3.</t>
  </si>
  <si>
    <t>4.</t>
  </si>
  <si>
    <t>(Aizpildīt veselos skaitļos)</t>
  </si>
  <si>
    <t>Ceturksnis</t>
  </si>
  <si>
    <t>1.ceturksnis</t>
  </si>
  <si>
    <t>2.ceturksnis</t>
  </si>
  <si>
    <t>3.ceturksnis</t>
  </si>
  <si>
    <t>4.ceturksnis</t>
  </si>
  <si>
    <t>EK kods</t>
  </si>
  <si>
    <t>Izdevumu veids</t>
  </si>
  <si>
    <t>Apstiprināts tāmē gadam</t>
  </si>
  <si>
    <t>Saņemtie/izlie- totie līdzekļi par iepriekšējo periodu</t>
  </si>
  <si>
    <t>Atlikums perioda sākumā</t>
  </si>
  <si>
    <t>Dotācija</t>
  </si>
  <si>
    <t>Pārējās preces</t>
  </si>
  <si>
    <t>Valsts un pašvaldību budžeta dotācija biedrībām</t>
  </si>
  <si>
    <t>Kopā izdevumi</t>
  </si>
  <si>
    <t>Atlikums  perioda beigās</t>
  </si>
  <si>
    <r>
      <rPr>
        <b/>
        <u/>
        <sz val="10"/>
        <color indexed="8"/>
        <rFont val="Arial"/>
        <family val="2"/>
        <charset val="186"/>
      </rPr>
      <t>Atskaitei pievienojamie dokumenti:</t>
    </r>
    <r>
      <rPr>
        <b/>
        <sz val="10"/>
        <color indexed="8"/>
        <rFont val="Arial"/>
        <family val="2"/>
        <charset val="186"/>
      </rPr>
      <t xml:space="preserve"> </t>
    </r>
    <r>
      <rPr>
        <sz val="10"/>
        <color indexed="8"/>
        <rFont val="Arial"/>
        <family val="2"/>
        <charset val="186"/>
      </rPr>
      <t xml:space="preserve"> </t>
    </r>
  </si>
  <si>
    <t>*Tāme ir saskaņota, ja to parakstījis LSFP prezidents vai ģenerālsekretārs</t>
  </si>
  <si>
    <t>Sagatavotājs, telefons:</t>
  </si>
  <si>
    <t>EKK piemērošanu skatīt MKN Nr. 1031, https://likumi.lv/doc.php?id=124833</t>
  </si>
  <si>
    <t>KOPĀ:</t>
  </si>
  <si>
    <t>Izlietots kopā</t>
  </si>
  <si>
    <t>Pielikums Nr.1</t>
  </si>
  <si>
    <t>*Finansēšanas plāns ir saskaņots, ja to parakstījis LSFP prezidents vai ģenerālsekretārs</t>
  </si>
  <si>
    <t>Pielikums Nr.2</t>
  </si>
  <si>
    <t>Pielikums Nr.3</t>
  </si>
  <si>
    <t>1. Finansējums plānotajām aktivitātēm</t>
  </si>
  <si>
    <t>2. Finansējums plānotajām aktivitātēm (bērnu un jauniešu sporta atbalstam)</t>
  </si>
  <si>
    <t>3. Finansējums federācijas administratīvo izdevumu segšanai</t>
  </si>
  <si>
    <t>(Organizācijas (federācijas) nosaukums)</t>
  </si>
  <si>
    <t>LSFP piešķirto valsts budžeta līdzekļu (dotācijas) ietvaros</t>
  </si>
  <si>
    <t>valsts budžeta līdzekļu (dotācijas) saņemšanai</t>
  </si>
  <si>
    <t>2.daļa</t>
  </si>
  <si>
    <t>Saņemtie/izlietotie līdzekļi par iepriekšējo periodu</t>
  </si>
  <si>
    <t xml:space="preserve">1. Apstiprināts Valsts kases konta izraksts; </t>
  </si>
  <si>
    <t>Pasākuma, aktivitātes nosaukums</t>
  </si>
  <si>
    <t>Pasākuma, aktivitātes nosaukums (atbilstoši Tāmei)</t>
  </si>
  <si>
    <t>* Oranži iekrāsotos lauciņus organizācija (federācija)  aizpilda pašrocīgi</t>
  </si>
  <si>
    <t xml:space="preserve">  1.daļa</t>
  </si>
  <si>
    <t xml:space="preserve"> pa EK kodiem      </t>
  </si>
  <si>
    <t>ATSKAITE par LSFP piešķirto valsts budžeta līdzekļu (dotācijas) izlietojumu</t>
  </si>
  <si>
    <t>atbilstoši Tāmē plānotajām aktivitātēm</t>
  </si>
  <si>
    <t>** Zaļi iekrāsotie lauciņi satur formulas, taču, nepieciešamības gadījumā, organizācija (federācija) tos var mainīt pašrocīgi</t>
  </si>
  <si>
    <t>Plānoto izdevumu TĀME federācijas darbības un aktivitāšu nodrošināšanai 2023.gadā</t>
  </si>
  <si>
    <t>FINANSĒŠANAS PLĀNS 2023. gadam</t>
  </si>
  <si>
    <t>Atskaites ceturksnī saņemtie/izlie- totie līdzekļi</t>
  </si>
  <si>
    <t xml:space="preserve">2. Pirmdokumentu kopijas </t>
  </si>
  <si>
    <t>Atskaites ceturksnī saņemtie/izlietotie līdzekļi</t>
  </si>
  <si>
    <t>Sadarbības līgums Nr. 2.2.1.1 - 23/50</t>
  </si>
  <si>
    <t>28.02.-05.03.2023.</t>
  </si>
  <si>
    <t>Eiropas čempionāts spēka trīscīņā veterāniem</t>
  </si>
  <si>
    <t>Budapešta, HUN</t>
  </si>
  <si>
    <t>Andrejs Rožlapa, t. 26536984</t>
  </si>
  <si>
    <t>Sagatavotājs, telefons: Andrejs Rožlapa, t. 26536984</t>
  </si>
  <si>
    <t>Latvijas Pauerliftinga federācijas</t>
  </si>
  <si>
    <t>Atalgojums sabiedrisko attiecību speciālistei un grāmatvedei</t>
  </si>
  <si>
    <t>Latvija</t>
  </si>
  <si>
    <t>11.-18.06.2023.</t>
  </si>
  <si>
    <t>Pasaules čempionāts spēka trīscīņā</t>
  </si>
  <si>
    <t>Valleta, MAL</t>
  </si>
  <si>
    <t>01.04.2023.</t>
  </si>
  <si>
    <t>Vidzemes čempionāts spēka trīscīņā</t>
  </si>
  <si>
    <t>Aizkraukle</t>
  </si>
  <si>
    <t>29.04.2023.</t>
  </si>
  <si>
    <t>Latvijas čempionāts spēka trīscīņā jauniešiem un junioriem</t>
  </si>
  <si>
    <t>Valmiera</t>
  </si>
  <si>
    <t>06.05.2023.</t>
  </si>
  <si>
    <t>Latvijas čempionāts spiešanā guļus jauniešiem un junioriem</t>
  </si>
  <si>
    <t>Gulbene</t>
  </si>
  <si>
    <t>Latvijas skolu čempionāti spiešanā guļus</t>
  </si>
  <si>
    <t>15.04.2023.</t>
  </si>
  <si>
    <t>Degumnieku čempionāts spiešanā guļus</t>
  </si>
  <si>
    <t>Degumnieki</t>
  </si>
  <si>
    <t>Latvijas čempionāts spēka trīscīņā senioriem</t>
  </si>
  <si>
    <t>Latvijas čempionāts spiešanā guļus senioriem</t>
  </si>
  <si>
    <t>01.01.-31.12.2023.</t>
  </si>
  <si>
    <t>13.05.2023.</t>
  </si>
  <si>
    <t>Kokneses čempionāts spēka trīscīņā</t>
  </si>
  <si>
    <t>Koknese</t>
  </si>
  <si>
    <t>SELL Spēles, sacensības spēka trīscīņā</t>
  </si>
  <si>
    <t>Tartu, EST</t>
  </si>
  <si>
    <t>19.-21.05.2023.</t>
  </si>
  <si>
    <t>03.06.2023.</t>
  </si>
  <si>
    <t>Latvijas čempionāts spiešanā guļus uz atkārtojumu skaitu</t>
  </si>
  <si>
    <t>Madona</t>
  </si>
  <si>
    <t>Latvijas augstskolu čempionāts spēka trīscīņā</t>
  </si>
  <si>
    <t>LPF informācijas sistēmas tālāka programēšana</t>
  </si>
  <si>
    <t>29.04.-04.11.2023.</t>
  </si>
  <si>
    <t>Pasaules studentu čempionāts spēka trīscīņā</t>
  </si>
  <si>
    <t>KrajnaGora, SLO</t>
  </si>
  <si>
    <t>06.-10.12.2023.</t>
  </si>
  <si>
    <t>Eiropas čempionāts spēka trīscīņā</t>
  </si>
  <si>
    <t>12.08.2023.</t>
  </si>
  <si>
    <t>Jēkabpils čempionāts spiešanā guļus</t>
  </si>
  <si>
    <t>Jēkabpils</t>
  </si>
  <si>
    <t>23.09.2023.</t>
  </si>
  <si>
    <t>Krimuldas čempionāts spēka divcīņā</t>
  </si>
  <si>
    <t>Inciems</t>
  </si>
  <si>
    <t>07.10.2023.</t>
  </si>
  <si>
    <t>Kurzemes čempionāts spēka trīscīņā</t>
  </si>
  <si>
    <t>Dundaga</t>
  </si>
  <si>
    <t>Kurzemes čempionāts spiešanā guļus</t>
  </si>
  <si>
    <t>11.11.2023.</t>
  </si>
  <si>
    <t>Lāčplēša Kauss spiešanā guļus</t>
  </si>
  <si>
    <t>25.11.2023.</t>
  </si>
  <si>
    <t>Latvijas atklātais čempionāts spēka trīscīņā</t>
  </si>
  <si>
    <t>16.12.2023.</t>
  </si>
  <si>
    <t>Latvijas atklātais čempionāts spiešanā guļus</t>
  </si>
  <si>
    <t>Jelgava</t>
  </si>
  <si>
    <t>04.-12.2023.</t>
  </si>
  <si>
    <t>09.-12.2023.</t>
  </si>
  <si>
    <t>Latvijas augstskolu iekšējie čempionāti spiešanā guļus</t>
  </si>
  <si>
    <t>04.11.2023.</t>
  </si>
  <si>
    <t>Latvijas augstskolu čempionāts spiešanā guļus</t>
  </si>
  <si>
    <t>Rīga</t>
  </si>
  <si>
    <t>par 2023. gada ceturto ceturksni</t>
  </si>
  <si>
    <t>ATLIKUMS</t>
  </si>
  <si>
    <t>Biroja tehnika (2 TV monitori, foto tehnika, tiesnešu gaismu sistēma)</t>
  </si>
  <si>
    <t>Inventāra iegāde (3 statīvi)</t>
  </si>
  <si>
    <t>Biroja tehnika (datori x2, printeris)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</si>
</sst>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6" x14ac:knownFonts="1">
    <font>
      <sz val="10"/>
      <name val="Arial"/>
    </font>
    <font>
      <sz val="8"/>
      <name val="Arial"/>
      <family val="2"/>
    </font>
    <font>
      <sz val="10"/>
      <name val="Arial"/>
      <family val="2"/>
      <charset val="186"/>
    </font>
    <font>
      <b/>
      <sz val="11"/>
      <name val="Arial"/>
      <family val="2"/>
      <charset val="186"/>
    </font>
    <font>
      <b/>
      <sz val="14"/>
      <name val="Arial"/>
      <family val="2"/>
      <charset val="186"/>
    </font>
    <font>
      <b/>
      <sz val="12"/>
      <name val="Arial"/>
      <family val="2"/>
      <charset val="186"/>
    </font>
    <font>
      <b/>
      <sz val="10"/>
      <name val="Arial"/>
      <family val="2"/>
      <charset val="186"/>
    </font>
    <font>
      <sz val="9"/>
      <name val="Arial"/>
      <family val="2"/>
      <charset val="186"/>
    </font>
    <font>
      <sz val="12"/>
      <name val="Arial"/>
      <family val="2"/>
      <charset val="186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10"/>
      <name val="Times New Roman"/>
      <family val="1"/>
      <charset val="186"/>
    </font>
    <font>
      <u/>
      <sz val="10"/>
      <color theme="10"/>
      <name val="Arial"/>
      <family val="2"/>
      <charset val="186"/>
    </font>
    <font>
      <u/>
      <sz val="9"/>
      <color theme="10"/>
      <name val="Arial"/>
      <family val="2"/>
      <charset val="186"/>
    </font>
    <font>
      <b/>
      <sz val="16"/>
      <name val="Arial"/>
      <family val="2"/>
      <charset val="186"/>
    </font>
    <font>
      <b/>
      <sz val="10"/>
      <color rgb="FFFF0000"/>
      <name val="Arial"/>
      <family val="2"/>
      <charset val="186"/>
    </font>
    <font>
      <sz val="10"/>
      <color theme="1"/>
      <name val="Arial"/>
      <family val="2"/>
      <charset val="186"/>
    </font>
    <font>
      <sz val="9"/>
      <color rgb="FFFF0000"/>
      <name val="Arial"/>
      <family val="2"/>
      <charset val="186"/>
    </font>
    <font>
      <sz val="11"/>
      <name val="Arial"/>
      <family val="2"/>
      <charset val="186"/>
    </font>
    <font>
      <sz val="10"/>
      <color indexed="8"/>
      <name val="Arial"/>
      <family val="2"/>
      <charset val="186"/>
    </font>
    <font>
      <b/>
      <u/>
      <sz val="10"/>
      <color indexed="8"/>
      <name val="Arial"/>
      <family val="2"/>
      <charset val="186"/>
    </font>
    <font>
      <b/>
      <sz val="10"/>
      <color indexed="8"/>
      <name val="Arial"/>
      <family val="2"/>
      <charset val="186"/>
    </font>
    <font>
      <sz val="10"/>
      <color rgb="FFFF0000"/>
      <name val="Arial"/>
      <family val="2"/>
      <charset val="186"/>
    </font>
    <font>
      <b/>
      <sz val="10"/>
      <color theme="1"/>
      <name val="Arial"/>
      <family val="2"/>
      <charset val="186"/>
    </font>
    <font>
      <sz val="8"/>
      <name val="Times New Roman"/>
      <family val="1"/>
    </font>
    <font>
      <sz val="12"/>
      <color rgb="FFFF0000"/>
      <name val="Arial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2" fillId="0" borderId="0" applyNumberFormat="0" applyFill="0" applyBorder="0" applyAlignment="0" applyProtection="0"/>
    <xf numFmtId="0" fontId="2" fillId="0" borderId="0"/>
  </cellStyleXfs>
  <cellXfs count="18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8" fillId="0" borderId="0" xfId="0" applyFont="1"/>
    <xf numFmtId="0" fontId="5" fillId="0" borderId="0" xfId="0" applyFont="1"/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textRotation="90" wrapText="1"/>
    </xf>
    <xf numFmtId="2" fontId="5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3" xfId="0" applyFont="1" applyBorder="1"/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textRotation="90" wrapText="1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9" fillId="0" borderId="0" xfId="0" applyFont="1"/>
    <xf numFmtId="0" fontId="10" fillId="0" borderId="1" xfId="0" applyFont="1" applyBorder="1" applyAlignment="1">
      <alignment horizontal="right"/>
    </xf>
    <xf numFmtId="2" fontId="9" fillId="0" borderId="0" xfId="0" applyNumberFormat="1" applyFont="1"/>
    <xf numFmtId="0" fontId="6" fillId="0" borderId="0" xfId="0" applyFont="1" applyAlignment="1">
      <alignment horizontal="center"/>
    </xf>
    <xf numFmtId="2" fontId="2" fillId="0" borderId="0" xfId="0" applyNumberFormat="1" applyFont="1"/>
    <xf numFmtId="0" fontId="11" fillId="0" borderId="1" xfId="0" applyFont="1" applyBorder="1" applyAlignment="1">
      <alignment horizontal="left" wrapText="1"/>
    </xf>
    <xf numFmtId="0" fontId="6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textRotation="90"/>
    </xf>
    <xf numFmtId="0" fontId="2" fillId="0" borderId="4" xfId="0" applyFont="1" applyBorder="1" applyAlignment="1">
      <alignment horizontal="center" textRotation="90" wrapText="1"/>
    </xf>
    <xf numFmtId="0" fontId="2" fillId="0" borderId="1" xfId="1" applyBorder="1" applyAlignment="1">
      <alignment horizontal="center" textRotation="90" wrapText="1"/>
    </xf>
    <xf numFmtId="0" fontId="2" fillId="0" borderId="4" xfId="1" applyBorder="1" applyAlignment="1">
      <alignment horizontal="center" textRotation="90"/>
    </xf>
    <xf numFmtId="0" fontId="2" fillId="0" borderId="4" xfId="1" applyBorder="1" applyAlignment="1">
      <alignment horizontal="center" textRotation="90" wrapText="1"/>
    </xf>
    <xf numFmtId="2" fontId="10" fillId="0" borderId="1" xfId="0" applyNumberFormat="1" applyFont="1" applyBorder="1" applyAlignment="1">
      <alignment horizontal="center"/>
    </xf>
    <xf numFmtId="0" fontId="10" fillId="0" borderId="0" xfId="0" applyFont="1" applyAlignment="1">
      <alignment wrapText="1"/>
    </xf>
    <xf numFmtId="0" fontId="4" fillId="0" borderId="0" xfId="0" applyFont="1"/>
    <xf numFmtId="0" fontId="15" fillId="0" borderId="0" xfId="0" applyFont="1" applyAlignment="1">
      <alignment horizontal="center"/>
    </xf>
    <xf numFmtId="1" fontId="9" fillId="0" borderId="1" xfId="0" applyNumberFormat="1" applyFont="1" applyBorder="1" applyAlignment="1">
      <alignment horizontal="center"/>
    </xf>
    <xf numFmtId="2" fontId="10" fillId="0" borderId="4" xfId="0" applyNumberFormat="1" applyFont="1" applyBorder="1" applyAlignment="1">
      <alignment vertical="center" wrapText="1"/>
    </xf>
    <xf numFmtId="2" fontId="9" fillId="0" borderId="1" xfId="0" applyNumberFormat="1" applyFont="1" applyBorder="1"/>
    <xf numFmtId="2" fontId="10" fillId="0" borderId="1" xfId="0" applyNumberFormat="1" applyFont="1" applyBorder="1"/>
    <xf numFmtId="0" fontId="8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4" fontId="8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 wrapText="1"/>
    </xf>
    <xf numFmtId="0" fontId="17" fillId="0" borderId="0" xfId="0" applyFont="1"/>
    <xf numFmtId="0" fontId="18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1" applyBorder="1" applyAlignment="1">
      <alignment horizontal="left" vertical="center" wrapText="1"/>
    </xf>
    <xf numFmtId="0" fontId="2" fillId="0" borderId="1" xfId="1" applyBorder="1" applyAlignment="1">
      <alignment horizontal="left" vertical="center"/>
    </xf>
    <xf numFmtId="0" fontId="3" fillId="0" borderId="6" xfId="0" applyFont="1" applyBorder="1" applyAlignment="1">
      <alignment horizontal="right" vertical="center"/>
    </xf>
    <xf numFmtId="4" fontId="3" fillId="3" borderId="1" xfId="0" applyNumberFormat="1" applyFont="1" applyFill="1" applyBorder="1" applyAlignment="1">
      <alignment horizontal="center"/>
    </xf>
    <xf numFmtId="4" fontId="3" fillId="3" borderId="14" xfId="0" applyNumberFormat="1" applyFont="1" applyFill="1" applyBorder="1" applyAlignment="1">
      <alignment horizontal="center"/>
    </xf>
    <xf numFmtId="0" fontId="18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0" fontId="19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2" fillId="2" borderId="0" xfId="0" applyFont="1" applyFill="1"/>
    <xf numFmtId="0" fontId="6" fillId="0" borderId="0" xfId="0" applyFont="1"/>
    <xf numFmtId="0" fontId="2" fillId="0" borderId="5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Continuous"/>
    </xf>
    <xf numFmtId="0" fontId="2" fillId="4" borderId="1" xfId="0" applyFont="1" applyFill="1" applyBorder="1"/>
    <xf numFmtId="0" fontId="22" fillId="0" borderId="0" xfId="0" applyFont="1"/>
    <xf numFmtId="2" fontId="6" fillId="2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2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/>
    <xf numFmtId="0" fontId="3" fillId="0" borderId="0" xfId="0" applyFont="1"/>
    <xf numFmtId="0" fontId="18" fillId="0" borderId="0" xfId="0" applyFont="1" applyAlignment="1">
      <alignment horizontal="left"/>
    </xf>
    <xf numFmtId="0" fontId="23" fillId="0" borderId="0" xfId="0" applyFont="1" applyAlignment="1">
      <alignment horizontal="left" vertical="center"/>
    </xf>
    <xf numFmtId="2" fontId="6" fillId="5" borderId="1" xfId="0" applyNumberFormat="1" applyFont="1" applyFill="1" applyBorder="1" applyAlignment="1">
      <alignment horizontal="center"/>
    </xf>
    <xf numFmtId="2" fontId="6" fillId="5" borderId="1" xfId="0" applyNumberFormat="1" applyFont="1" applyFill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2" fillId="2" borderId="0" xfId="0" applyFont="1" applyFill="1" applyAlignment="1">
      <alignment horizontal="left" vertical="center"/>
    </xf>
    <xf numFmtId="0" fontId="12" fillId="2" borderId="0" xfId="2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12" fillId="0" borderId="0" xfId="2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6" fillId="0" borderId="0" xfId="0" applyFont="1" applyAlignment="1">
      <alignment vertical="center"/>
    </xf>
    <xf numFmtId="2" fontId="2" fillId="4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2" fontId="6" fillId="3" borderId="14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top"/>
    </xf>
    <xf numFmtId="4" fontId="2" fillId="0" borderId="0" xfId="0" applyNumberFormat="1" applyFont="1"/>
    <xf numFmtId="2" fontId="17" fillId="0" borderId="0" xfId="0" applyNumberFormat="1" applyFont="1"/>
    <xf numFmtId="0" fontId="2" fillId="5" borderId="1" xfId="0" applyFont="1" applyFill="1" applyBorder="1" applyAlignment="1"/>
    <xf numFmtId="2" fontId="6" fillId="3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2" fontId="9" fillId="0" borderId="1" xfId="0" applyNumberFormat="1" applyFont="1" applyFill="1" applyBorder="1"/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2" fontId="9" fillId="0" borderId="1" xfId="0" applyNumberFormat="1" applyFont="1" applyFill="1" applyBorder="1" applyAlignment="1">
      <alignment horizontal="center"/>
    </xf>
    <xf numFmtId="0" fontId="9" fillId="0" borderId="0" xfId="0" applyFont="1" applyFill="1"/>
    <xf numFmtId="0" fontId="9" fillId="0" borderId="3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2" fontId="10" fillId="0" borderId="4" xfId="0" applyNumberFormat="1" applyFont="1" applyFill="1" applyBorder="1" applyAlignment="1">
      <alignment vertical="center" wrapText="1"/>
    </xf>
    <xf numFmtId="2" fontId="10" fillId="0" borderId="1" xfId="0" applyNumberFormat="1" applyFont="1" applyFill="1" applyBorder="1" applyAlignment="1">
      <alignment horizontal="center"/>
    </xf>
    <xf numFmtId="0" fontId="10" fillId="0" borderId="0" xfId="0" applyFont="1" applyFill="1" applyAlignment="1">
      <alignment wrapText="1"/>
    </xf>
    <xf numFmtId="2" fontId="9" fillId="0" borderId="0" xfId="0" applyNumberFormat="1" applyFont="1" applyFill="1"/>
    <xf numFmtId="0" fontId="9" fillId="0" borderId="9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/>
    </xf>
    <xf numFmtId="0" fontId="24" fillId="0" borderId="1" xfId="0" applyFont="1" applyFill="1" applyBorder="1" applyAlignment="1">
      <alignment horizontal="left"/>
    </xf>
    <xf numFmtId="0" fontId="25" fillId="0" borderId="0" xfId="0" applyFont="1"/>
    <xf numFmtId="0" fontId="22" fillId="2" borderId="0" xfId="0" applyFont="1" applyFill="1"/>
    <xf numFmtId="0" fontId="15" fillId="0" borderId="0" xfId="0" applyFont="1" applyAlignment="1">
      <alignment vertical="center"/>
    </xf>
    <xf numFmtId="2" fontId="22" fillId="0" borderId="0" xfId="0" applyNumberFormat="1" applyFont="1"/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3" fillId="0" borderId="0" xfId="2" applyFont="1" applyBorder="1" applyAlignment="1">
      <alignment horizontal="center" vertical="top"/>
    </xf>
    <xf numFmtId="0" fontId="14" fillId="0" borderId="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6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2" fontId="2" fillId="6" borderId="0" xfId="0" applyNumberFormat="1" applyFont="1" applyFill="1"/>
  </cellXfs>
  <cellStyles count="4">
    <cellStyle name="Hyperlink" xfId="2" builtinId="8"/>
    <cellStyle name="Normal" xfId="0" builtinId="0"/>
    <cellStyle name="Normal 2" xfId="3"/>
    <cellStyle name="Normal_Shee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PORTS/Uz&#326;&#275;mums/LPF/Gr&#257;matved&#299;ba%20un%20finansu%20organiz&#257;cija/LSFP/2023/LSFP_veidl_2023_VBL_0909_krit_LPF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āme"/>
      <sheetName val="Finansēšanas plāns"/>
      <sheetName val="Atskaite"/>
    </sheetNames>
    <sheetDataSet>
      <sheetData sheetId="0">
        <row r="2">
          <cell r="A2" t="str">
            <v>Sadarbības līgums Nr. 2.2.1.1 - 23/50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ikumi.lv/doc.php?id=12483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55"/>
  <sheetViews>
    <sheetView zoomScaleNormal="100" workbookViewId="0">
      <selection activeCell="A12" sqref="A12:E12"/>
    </sheetView>
  </sheetViews>
  <sheetFormatPr defaultColWidth="11.42578125" defaultRowHeight="12.75" x14ac:dyDescent="0.2"/>
  <cols>
    <col min="1" max="1" width="5" style="3" customWidth="1"/>
    <col min="2" max="2" width="14" style="2" customWidth="1"/>
    <col min="3" max="3" width="58.5703125" style="2" bestFit="1" customWidth="1"/>
    <col min="4" max="4" width="6.85546875" style="2" customWidth="1"/>
    <col min="5" max="5" width="15.42578125" style="2" customWidth="1"/>
    <col min="6" max="6" width="6.7109375" style="2" bestFit="1" customWidth="1"/>
    <col min="7" max="7" width="9.7109375" style="2" bestFit="1" customWidth="1"/>
    <col min="8" max="8" width="6.28515625" style="14" bestFit="1" customWidth="1"/>
    <col min="9" max="9" width="5.28515625" style="2" bestFit="1" customWidth="1"/>
    <col min="10" max="10" width="6.7109375" style="2" bestFit="1" customWidth="1"/>
    <col min="11" max="11" width="5.28515625" style="2" bestFit="1" customWidth="1"/>
    <col min="12" max="12" width="7.42578125" style="2" bestFit="1" customWidth="1"/>
    <col min="13" max="13" width="6.7109375" style="2" bestFit="1" customWidth="1"/>
    <col min="14" max="14" width="9.7109375" style="2" bestFit="1" customWidth="1"/>
    <col min="15" max="15" width="6.7109375" style="2" bestFit="1" customWidth="1"/>
    <col min="16" max="16" width="6" style="2" customWidth="1"/>
    <col min="17" max="18" width="5.28515625" style="2" customWidth="1"/>
    <col min="19" max="19" width="5.5703125" style="2" bestFit="1" customWidth="1"/>
    <col min="20" max="20" width="9.7109375" style="2" bestFit="1" customWidth="1"/>
    <col min="21" max="21" width="7.7109375" style="2" bestFit="1" customWidth="1"/>
    <col min="22" max="22" width="9.7109375" style="2" bestFit="1" customWidth="1"/>
    <col min="23" max="23" width="14.7109375" style="3" bestFit="1" customWidth="1"/>
    <col min="24" max="24" width="14.85546875" style="3" customWidth="1"/>
    <col min="25" max="16384" width="11.42578125" style="3"/>
  </cols>
  <sheetData>
    <row r="1" spans="1:41" s="7" customFormat="1" ht="15.6" customHeight="1" x14ac:dyDescent="0.25">
      <c r="A1" s="85" t="s">
        <v>56</v>
      </c>
      <c r="B1" s="9"/>
      <c r="C1" s="9"/>
      <c r="D1" s="9"/>
      <c r="E1" s="9"/>
      <c r="F1" s="9"/>
      <c r="G1" s="10"/>
      <c r="H1" s="9"/>
      <c r="I1" s="9"/>
      <c r="J1" s="9"/>
      <c r="K1" s="9"/>
      <c r="L1" s="9"/>
      <c r="M1" s="9"/>
      <c r="N1" s="9"/>
      <c r="O1" s="9"/>
      <c r="Q1" s="153" t="s">
        <v>51</v>
      </c>
      <c r="R1" s="153"/>
      <c r="S1" s="153"/>
      <c r="T1" s="153"/>
      <c r="U1" s="153"/>
      <c r="V1" s="153"/>
      <c r="W1" s="153"/>
      <c r="X1" s="9"/>
    </row>
    <row r="2" spans="1:41" s="7" customFormat="1" ht="15.75" x14ac:dyDescent="0.25">
      <c r="A2" s="85" t="s">
        <v>82</v>
      </c>
      <c r="C2" s="9"/>
      <c r="D2" s="9"/>
      <c r="E2" s="9"/>
      <c r="F2" s="9"/>
      <c r="G2" s="9"/>
      <c r="H2" s="10"/>
      <c r="I2" s="9"/>
      <c r="J2" s="9"/>
      <c r="K2" s="9"/>
      <c r="L2" s="9"/>
      <c r="M2" s="9"/>
      <c r="N2" s="9"/>
      <c r="O2" s="9"/>
      <c r="P2" s="9"/>
      <c r="Q2" s="153"/>
      <c r="R2" s="153"/>
      <c r="S2" s="153"/>
      <c r="T2" s="153"/>
      <c r="U2" s="153"/>
      <c r="V2" s="153"/>
      <c r="W2" s="153"/>
      <c r="X2" s="9"/>
    </row>
    <row r="3" spans="1:41" s="7" customFormat="1" ht="12" customHeight="1" x14ac:dyDescent="0.2">
      <c r="B3" s="9"/>
      <c r="C3" s="9"/>
      <c r="D3" s="9"/>
      <c r="E3" s="9"/>
      <c r="F3" s="9"/>
      <c r="G3" s="9"/>
      <c r="H3" s="10"/>
      <c r="I3" s="9"/>
      <c r="J3" s="9"/>
      <c r="K3" s="9"/>
      <c r="L3" s="9"/>
      <c r="M3" s="9"/>
      <c r="N3" s="9"/>
      <c r="O3" s="9"/>
      <c r="P3" s="9"/>
      <c r="Q3" s="80"/>
      <c r="R3" s="81"/>
      <c r="S3" s="81"/>
      <c r="T3" s="81"/>
      <c r="U3" s="9"/>
      <c r="V3" s="9"/>
      <c r="W3" s="9"/>
      <c r="X3" s="9"/>
    </row>
    <row r="4" spans="1:41" s="7" customFormat="1" ht="21.6" customHeight="1" x14ac:dyDescent="0.3">
      <c r="A4" s="161" t="s">
        <v>88</v>
      </c>
      <c r="B4" s="161"/>
      <c r="C4" s="161"/>
      <c r="D4" s="161"/>
      <c r="E4" s="161"/>
      <c r="F4" s="161"/>
      <c r="G4" s="161"/>
      <c r="H4" s="161"/>
      <c r="I4" s="161"/>
      <c r="J4" s="9"/>
      <c r="K4" s="9"/>
      <c r="L4" s="9"/>
      <c r="M4" s="9"/>
      <c r="N4" s="9"/>
      <c r="O4" s="9"/>
      <c r="P4" s="9"/>
      <c r="Q4" s="9"/>
    </row>
    <row r="5" spans="1:41" s="7" customFormat="1" ht="15.75" customHeight="1" x14ac:dyDescent="0.2">
      <c r="A5" s="162" t="s">
        <v>63</v>
      </c>
      <c r="B5" s="162"/>
      <c r="C5" s="162"/>
      <c r="D5" s="162"/>
      <c r="E5" s="162"/>
      <c r="F5" s="162"/>
      <c r="G5" s="162"/>
      <c r="H5" s="162"/>
      <c r="I5" s="162"/>
      <c r="J5" s="9"/>
      <c r="K5" s="9"/>
      <c r="L5" s="9"/>
      <c r="M5" s="9"/>
      <c r="N5" s="9"/>
      <c r="O5" s="9"/>
      <c r="P5" s="9"/>
      <c r="Q5" s="9"/>
    </row>
    <row r="6" spans="1:41" s="7" customFormat="1" ht="15.75" x14ac:dyDescent="0.25">
      <c r="A6" s="8"/>
      <c r="B6" s="9"/>
      <c r="C6" s="9"/>
      <c r="D6" s="9"/>
      <c r="F6" s="127"/>
      <c r="G6" s="9"/>
      <c r="H6" s="10"/>
      <c r="I6" s="9"/>
      <c r="J6" s="9"/>
      <c r="K6" s="9"/>
      <c r="L6" s="9"/>
      <c r="M6" s="9"/>
      <c r="N6" s="9"/>
      <c r="O6" s="9"/>
      <c r="P6" s="9"/>
      <c r="Q6" s="9"/>
    </row>
    <row r="7" spans="1:41" s="7" customFormat="1" ht="18" x14ac:dyDescent="0.25">
      <c r="A7" s="38" t="s">
        <v>77</v>
      </c>
      <c r="B7" s="38"/>
      <c r="C7" s="38"/>
      <c r="D7" s="38"/>
      <c r="E7" s="9"/>
      <c r="F7" s="9"/>
      <c r="G7" s="9"/>
      <c r="H7" s="10"/>
      <c r="I7" s="9"/>
      <c r="J7" s="9"/>
      <c r="K7" s="9"/>
      <c r="L7" s="9"/>
      <c r="M7" s="9"/>
      <c r="N7" s="9"/>
      <c r="O7" s="9"/>
      <c r="P7" s="9"/>
      <c r="Q7" s="159" t="s">
        <v>23</v>
      </c>
      <c r="R7" s="159"/>
      <c r="S7" s="159"/>
      <c r="T7" s="159"/>
      <c r="U7" s="159"/>
      <c r="V7" s="159"/>
      <c r="W7" s="9"/>
    </row>
    <row r="8" spans="1:41" s="7" customFormat="1" ht="18" x14ac:dyDescent="0.25">
      <c r="A8" s="38" t="s">
        <v>64</v>
      </c>
      <c r="B8" s="38"/>
      <c r="C8" s="38"/>
      <c r="D8" s="38"/>
      <c r="E8" s="9"/>
      <c r="F8" s="127"/>
      <c r="G8" s="127"/>
      <c r="H8" s="13"/>
      <c r="I8" s="2"/>
      <c r="J8" s="127"/>
      <c r="K8" s="127"/>
      <c r="L8" s="127"/>
      <c r="M8" s="127"/>
      <c r="N8" s="127"/>
      <c r="O8" s="127"/>
      <c r="P8" s="9"/>
      <c r="Q8" s="128"/>
      <c r="R8" s="160" t="s">
        <v>24</v>
      </c>
      <c r="S8" s="160"/>
      <c r="T8" s="160"/>
      <c r="U8" s="160"/>
      <c r="V8" s="160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</row>
    <row r="9" spans="1:41" s="7" customFormat="1" ht="11.1" customHeight="1" x14ac:dyDescent="0.25">
      <c r="C9" s="9"/>
      <c r="D9" s="9"/>
      <c r="E9" s="9"/>
      <c r="F9" s="127"/>
      <c r="G9" s="127"/>
      <c r="H9" s="13"/>
      <c r="I9" s="127"/>
      <c r="J9" s="127"/>
      <c r="K9" s="127"/>
      <c r="L9" s="127"/>
      <c r="M9" s="127"/>
      <c r="N9" s="127"/>
      <c r="O9" s="127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</row>
    <row r="10" spans="1:41" x14ac:dyDescent="0.2">
      <c r="A10" s="15"/>
      <c r="B10" s="5"/>
      <c r="C10" s="5"/>
      <c r="D10" s="17"/>
      <c r="E10" s="16" t="s">
        <v>8</v>
      </c>
      <c r="F10" s="28">
        <v>1110</v>
      </c>
      <c r="G10" s="129">
        <v>1150</v>
      </c>
      <c r="H10" s="129">
        <v>1210</v>
      </c>
      <c r="I10" s="11">
        <v>2110</v>
      </c>
      <c r="J10" s="11">
        <v>2120</v>
      </c>
      <c r="K10" s="129">
        <v>2210</v>
      </c>
      <c r="L10" s="11">
        <v>2220</v>
      </c>
      <c r="M10" s="11">
        <v>2230</v>
      </c>
      <c r="N10" s="28">
        <v>2240</v>
      </c>
      <c r="O10" s="129">
        <v>2250</v>
      </c>
      <c r="P10" s="11">
        <v>2260</v>
      </c>
      <c r="Q10" s="11">
        <v>2310</v>
      </c>
      <c r="R10" s="11">
        <v>2350</v>
      </c>
      <c r="S10" s="129">
        <v>2390</v>
      </c>
      <c r="T10" s="28">
        <v>3260</v>
      </c>
      <c r="U10" s="28">
        <v>5230</v>
      </c>
      <c r="V10" s="28">
        <v>7710</v>
      </c>
      <c r="W10" s="154" t="s">
        <v>1</v>
      </c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s="19" customFormat="1" ht="114.6" customHeight="1" x14ac:dyDescent="0.2">
      <c r="A11" s="86" t="s">
        <v>4</v>
      </c>
      <c r="B11" s="86" t="s">
        <v>25</v>
      </c>
      <c r="C11" s="86" t="s">
        <v>69</v>
      </c>
      <c r="D11" s="86" t="s">
        <v>3</v>
      </c>
      <c r="E11" s="87" t="s">
        <v>2</v>
      </c>
      <c r="F11" s="31" t="s">
        <v>9</v>
      </c>
      <c r="G11" s="12" t="s">
        <v>10</v>
      </c>
      <c r="H11" s="18" t="s">
        <v>5</v>
      </c>
      <c r="I11" s="32" t="s">
        <v>20</v>
      </c>
      <c r="J11" s="12" t="s">
        <v>21</v>
      </c>
      <c r="K11" s="12" t="s">
        <v>7</v>
      </c>
      <c r="L11" s="12" t="s">
        <v>11</v>
      </c>
      <c r="M11" s="12" t="s">
        <v>12</v>
      </c>
      <c r="N11" s="33" t="s">
        <v>13</v>
      </c>
      <c r="O11" s="12" t="s">
        <v>14</v>
      </c>
      <c r="P11" s="31" t="s">
        <v>15</v>
      </c>
      <c r="Q11" s="12" t="s">
        <v>16</v>
      </c>
      <c r="R11" s="12" t="s">
        <v>17</v>
      </c>
      <c r="S11" s="12" t="s">
        <v>22</v>
      </c>
      <c r="T11" s="33" t="s">
        <v>18</v>
      </c>
      <c r="U11" s="34" t="s">
        <v>6</v>
      </c>
      <c r="V11" s="35" t="s">
        <v>19</v>
      </c>
      <c r="W11" s="155"/>
    </row>
    <row r="12" spans="1:41" s="37" customFormat="1" ht="17.100000000000001" customHeight="1" x14ac:dyDescent="0.2">
      <c r="A12" s="156" t="s">
        <v>60</v>
      </c>
      <c r="B12" s="157"/>
      <c r="C12" s="157"/>
      <c r="D12" s="157"/>
      <c r="E12" s="158"/>
      <c r="F12" s="41">
        <f t="shared" ref="F12:V12" si="0">SUM(F13:F33)</f>
        <v>0</v>
      </c>
      <c r="G12" s="41">
        <f t="shared" si="0"/>
        <v>0</v>
      </c>
      <c r="H12" s="41">
        <f t="shared" si="0"/>
        <v>0</v>
      </c>
      <c r="I12" s="41">
        <f t="shared" si="0"/>
        <v>0</v>
      </c>
      <c r="J12" s="41">
        <f t="shared" si="0"/>
        <v>1605</v>
      </c>
      <c r="K12" s="41">
        <f t="shared" si="0"/>
        <v>0</v>
      </c>
      <c r="L12" s="41">
        <f t="shared" si="0"/>
        <v>0</v>
      </c>
      <c r="M12" s="41">
        <f t="shared" si="0"/>
        <v>300</v>
      </c>
      <c r="N12" s="41">
        <f t="shared" si="0"/>
        <v>0</v>
      </c>
      <c r="O12" s="41">
        <f t="shared" si="0"/>
        <v>1000</v>
      </c>
      <c r="P12" s="41">
        <f t="shared" si="0"/>
        <v>0</v>
      </c>
      <c r="Q12" s="41">
        <f t="shared" si="0"/>
        <v>0</v>
      </c>
      <c r="R12" s="41">
        <f t="shared" si="0"/>
        <v>0</v>
      </c>
      <c r="S12" s="41">
        <f t="shared" si="0"/>
        <v>0</v>
      </c>
      <c r="T12" s="41">
        <f t="shared" si="0"/>
        <v>5900</v>
      </c>
      <c r="U12" s="41">
        <f t="shared" si="0"/>
        <v>6780</v>
      </c>
      <c r="V12" s="41">
        <f t="shared" si="0"/>
        <v>0</v>
      </c>
      <c r="W12" s="36">
        <f>SUM(F12:V12)</f>
        <v>15585</v>
      </c>
    </row>
    <row r="13" spans="1:41" s="134" customFormat="1" ht="14.1" customHeight="1" x14ac:dyDescent="0.2">
      <c r="A13" s="131">
        <v>1</v>
      </c>
      <c r="B13" s="131" t="s">
        <v>83</v>
      </c>
      <c r="C13" s="132" t="s">
        <v>84</v>
      </c>
      <c r="D13" s="131">
        <v>2</v>
      </c>
      <c r="E13" s="131" t="s">
        <v>85</v>
      </c>
      <c r="F13" s="130"/>
      <c r="G13" s="130"/>
      <c r="H13" s="130"/>
      <c r="I13" s="130"/>
      <c r="J13" s="130">
        <v>325</v>
      </c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3">
        <f t="shared" ref="W13:W33" si="1">SUM(F13:V13)</f>
        <v>325</v>
      </c>
    </row>
    <row r="14" spans="1:41" s="134" customFormat="1" ht="14.1" customHeight="1" x14ac:dyDescent="0.2">
      <c r="A14" s="131">
        <v>2</v>
      </c>
      <c r="B14" s="131" t="s">
        <v>115</v>
      </c>
      <c r="C14" s="132" t="s">
        <v>113</v>
      </c>
      <c r="D14" s="131">
        <v>10</v>
      </c>
      <c r="E14" s="131" t="s">
        <v>114</v>
      </c>
      <c r="F14" s="130"/>
      <c r="G14" s="130"/>
      <c r="H14" s="130"/>
      <c r="I14" s="130"/>
      <c r="J14" s="130">
        <v>50</v>
      </c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3">
        <f t="shared" si="1"/>
        <v>50</v>
      </c>
    </row>
    <row r="15" spans="1:41" s="134" customFormat="1" ht="14.1" customHeight="1" x14ac:dyDescent="0.2">
      <c r="A15" s="131">
        <v>3</v>
      </c>
      <c r="B15" s="131" t="s">
        <v>91</v>
      </c>
      <c r="C15" s="132" t="s">
        <v>92</v>
      </c>
      <c r="D15" s="131">
        <v>1</v>
      </c>
      <c r="E15" s="131" t="s">
        <v>93</v>
      </c>
      <c r="F15" s="130"/>
      <c r="G15" s="130"/>
      <c r="H15" s="130"/>
      <c r="I15" s="130"/>
      <c r="J15" s="130">
        <v>420</v>
      </c>
      <c r="K15" s="130"/>
      <c r="L15" s="130"/>
      <c r="M15" s="130">
        <v>60</v>
      </c>
      <c r="N15" s="130"/>
      <c r="O15" s="130"/>
      <c r="P15" s="130"/>
      <c r="Q15" s="130"/>
      <c r="R15" s="130"/>
      <c r="S15" s="130"/>
      <c r="T15" s="130"/>
      <c r="U15" s="130"/>
      <c r="V15" s="130"/>
      <c r="W15" s="133">
        <f t="shared" si="1"/>
        <v>480</v>
      </c>
    </row>
    <row r="16" spans="1:41" s="134" customFormat="1" ht="14.1" customHeight="1" x14ac:dyDescent="0.2">
      <c r="A16" s="131">
        <v>4</v>
      </c>
      <c r="B16" s="131" t="s">
        <v>121</v>
      </c>
      <c r="C16" s="132" t="s">
        <v>122</v>
      </c>
      <c r="D16" s="131">
        <v>3</v>
      </c>
      <c r="E16" s="131" t="s">
        <v>123</v>
      </c>
      <c r="F16" s="130"/>
      <c r="G16" s="130"/>
      <c r="H16" s="130"/>
      <c r="I16" s="130"/>
      <c r="J16" s="130">
        <v>180</v>
      </c>
      <c r="K16" s="130"/>
      <c r="L16" s="130"/>
      <c r="M16" s="130">
        <v>180</v>
      </c>
      <c r="N16" s="130"/>
      <c r="O16" s="130"/>
      <c r="P16" s="130"/>
      <c r="Q16" s="130"/>
      <c r="R16" s="130"/>
      <c r="S16" s="130"/>
      <c r="T16" s="130"/>
      <c r="U16" s="130"/>
      <c r="V16" s="130"/>
      <c r="W16" s="133">
        <f t="shared" si="1"/>
        <v>360</v>
      </c>
    </row>
    <row r="17" spans="1:23" s="134" customFormat="1" ht="14.1" customHeight="1" x14ac:dyDescent="0.2">
      <c r="A17" s="131">
        <v>5</v>
      </c>
      <c r="B17" s="131" t="s">
        <v>124</v>
      </c>
      <c r="C17" s="132" t="s">
        <v>125</v>
      </c>
      <c r="D17" s="131">
        <v>4</v>
      </c>
      <c r="E17" s="131" t="s">
        <v>114</v>
      </c>
      <c r="F17" s="130"/>
      <c r="G17" s="130"/>
      <c r="H17" s="130"/>
      <c r="I17" s="130"/>
      <c r="J17" s="130">
        <v>630</v>
      </c>
      <c r="K17" s="130"/>
      <c r="L17" s="130"/>
      <c r="M17" s="130">
        <v>60</v>
      </c>
      <c r="N17" s="130"/>
      <c r="O17" s="130"/>
      <c r="P17" s="130"/>
      <c r="Q17" s="130"/>
      <c r="R17" s="130"/>
      <c r="S17" s="130"/>
      <c r="T17" s="130"/>
      <c r="U17" s="130"/>
      <c r="V17" s="130"/>
      <c r="W17" s="133">
        <f t="shared" si="1"/>
        <v>690</v>
      </c>
    </row>
    <row r="18" spans="1:23" s="134" customFormat="1" ht="14.1" customHeight="1" x14ac:dyDescent="0.2">
      <c r="A18" s="131">
        <v>6</v>
      </c>
      <c r="B18" s="131" t="s">
        <v>94</v>
      </c>
      <c r="C18" s="132" t="s">
        <v>95</v>
      </c>
      <c r="D18" s="131">
        <v>120</v>
      </c>
      <c r="E18" s="131" t="s">
        <v>96</v>
      </c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>
        <v>500</v>
      </c>
      <c r="U18" s="130"/>
      <c r="V18" s="130"/>
      <c r="W18" s="133">
        <f t="shared" si="1"/>
        <v>500</v>
      </c>
    </row>
    <row r="19" spans="1:23" s="134" customFormat="1" ht="14.1" customHeight="1" x14ac:dyDescent="0.2">
      <c r="A19" s="131">
        <v>7</v>
      </c>
      <c r="B19" s="131" t="s">
        <v>104</v>
      </c>
      <c r="C19" s="132" t="s">
        <v>105</v>
      </c>
      <c r="D19" s="131">
        <v>100</v>
      </c>
      <c r="E19" s="131" t="s">
        <v>106</v>
      </c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>
        <v>300</v>
      </c>
      <c r="U19" s="130"/>
      <c r="V19" s="130"/>
      <c r="W19" s="133">
        <f t="shared" si="1"/>
        <v>300</v>
      </c>
    </row>
    <row r="20" spans="1:23" s="134" customFormat="1" ht="14.1" customHeight="1" x14ac:dyDescent="0.2">
      <c r="A20" s="131">
        <v>8</v>
      </c>
      <c r="B20" s="131" t="s">
        <v>97</v>
      </c>
      <c r="C20" s="135" t="s">
        <v>107</v>
      </c>
      <c r="D20" s="131">
        <v>50</v>
      </c>
      <c r="E20" s="131" t="s">
        <v>99</v>
      </c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>
        <v>500</v>
      </c>
      <c r="U20" s="130"/>
      <c r="V20" s="130"/>
      <c r="W20" s="133">
        <f t="shared" si="1"/>
        <v>500</v>
      </c>
    </row>
    <row r="21" spans="1:23" s="134" customFormat="1" ht="14.1" customHeight="1" x14ac:dyDescent="0.2">
      <c r="A21" s="131">
        <v>9</v>
      </c>
      <c r="B21" s="131" t="s">
        <v>100</v>
      </c>
      <c r="C21" s="135" t="s">
        <v>108</v>
      </c>
      <c r="D21" s="136">
        <v>90</v>
      </c>
      <c r="E21" s="131" t="s">
        <v>102</v>
      </c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>
        <v>500</v>
      </c>
      <c r="U21" s="130"/>
      <c r="V21" s="130"/>
      <c r="W21" s="133">
        <f t="shared" si="1"/>
        <v>500</v>
      </c>
    </row>
    <row r="22" spans="1:23" s="134" customFormat="1" ht="14.1" customHeight="1" x14ac:dyDescent="0.2">
      <c r="A22" s="131">
        <v>10</v>
      </c>
      <c r="B22" s="131" t="s">
        <v>110</v>
      </c>
      <c r="C22" s="132" t="s">
        <v>111</v>
      </c>
      <c r="D22" s="131">
        <v>40</v>
      </c>
      <c r="E22" s="131" t="s">
        <v>112</v>
      </c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>
        <v>300</v>
      </c>
      <c r="U22" s="130"/>
      <c r="V22" s="130"/>
      <c r="W22" s="133">
        <f t="shared" si="1"/>
        <v>300</v>
      </c>
    </row>
    <row r="23" spans="1:23" s="134" customFormat="1" ht="14.1" customHeight="1" x14ac:dyDescent="0.2">
      <c r="A23" s="131">
        <v>11</v>
      </c>
      <c r="B23" s="131" t="s">
        <v>116</v>
      </c>
      <c r="C23" s="135" t="s">
        <v>117</v>
      </c>
      <c r="D23" s="131">
        <v>170</v>
      </c>
      <c r="E23" s="131" t="s">
        <v>118</v>
      </c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>
        <v>500</v>
      </c>
      <c r="U23" s="130"/>
      <c r="V23" s="130"/>
      <c r="W23" s="133">
        <f t="shared" si="1"/>
        <v>500</v>
      </c>
    </row>
    <row r="24" spans="1:23" s="134" customFormat="1" ht="14.1" customHeight="1" x14ac:dyDescent="0.2">
      <c r="A24" s="131">
        <v>12</v>
      </c>
      <c r="B24" s="131" t="s">
        <v>126</v>
      </c>
      <c r="C24" s="135" t="s">
        <v>127</v>
      </c>
      <c r="D24" s="131">
        <v>100</v>
      </c>
      <c r="E24" s="131" t="s">
        <v>128</v>
      </c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>
        <v>400</v>
      </c>
      <c r="U24" s="130"/>
      <c r="V24" s="130"/>
      <c r="W24" s="133">
        <f t="shared" si="1"/>
        <v>400</v>
      </c>
    </row>
    <row r="25" spans="1:23" s="134" customFormat="1" ht="14.1" customHeight="1" x14ac:dyDescent="0.2">
      <c r="A25" s="131">
        <v>13</v>
      </c>
      <c r="B25" s="131" t="s">
        <v>129</v>
      </c>
      <c r="C25" s="135" t="s">
        <v>130</v>
      </c>
      <c r="D25" s="131">
        <v>60</v>
      </c>
      <c r="E25" s="131" t="s">
        <v>131</v>
      </c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>
        <v>300</v>
      </c>
      <c r="U25" s="130"/>
      <c r="V25" s="130"/>
      <c r="W25" s="133">
        <f t="shared" si="1"/>
        <v>300</v>
      </c>
    </row>
    <row r="26" spans="1:23" s="134" customFormat="1" ht="14.1" customHeight="1" x14ac:dyDescent="0.2">
      <c r="A26" s="131">
        <v>14</v>
      </c>
      <c r="B26" s="131" t="s">
        <v>132</v>
      </c>
      <c r="C26" s="135" t="s">
        <v>133</v>
      </c>
      <c r="D26" s="131">
        <v>70</v>
      </c>
      <c r="E26" s="131" t="s">
        <v>134</v>
      </c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>
        <v>400</v>
      </c>
      <c r="U26" s="130"/>
      <c r="V26" s="130"/>
      <c r="W26" s="133">
        <f t="shared" si="1"/>
        <v>400</v>
      </c>
    </row>
    <row r="27" spans="1:23" s="134" customFormat="1" ht="14.1" customHeight="1" x14ac:dyDescent="0.2">
      <c r="A27" s="131">
        <v>15</v>
      </c>
      <c r="B27" s="131" t="s">
        <v>132</v>
      </c>
      <c r="C27" s="135" t="s">
        <v>135</v>
      </c>
      <c r="D27" s="131">
        <v>100</v>
      </c>
      <c r="E27" s="131" t="s">
        <v>134</v>
      </c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>
        <v>400</v>
      </c>
      <c r="U27" s="130"/>
      <c r="V27" s="130"/>
      <c r="W27" s="133">
        <f t="shared" si="1"/>
        <v>400</v>
      </c>
    </row>
    <row r="28" spans="1:23" s="134" customFormat="1" ht="14.1" customHeight="1" x14ac:dyDescent="0.2">
      <c r="A28" s="131">
        <v>16</v>
      </c>
      <c r="B28" s="131" t="s">
        <v>136</v>
      </c>
      <c r="C28" s="135" t="s">
        <v>137</v>
      </c>
      <c r="D28" s="131">
        <v>100</v>
      </c>
      <c r="E28" s="131" t="s">
        <v>131</v>
      </c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>
        <v>400</v>
      </c>
      <c r="U28" s="130"/>
      <c r="V28" s="130"/>
      <c r="W28" s="133">
        <f t="shared" si="1"/>
        <v>400</v>
      </c>
    </row>
    <row r="29" spans="1:23" s="134" customFormat="1" ht="14.1" customHeight="1" x14ac:dyDescent="0.2">
      <c r="A29" s="131">
        <v>17</v>
      </c>
      <c r="B29" s="131" t="s">
        <v>138</v>
      </c>
      <c r="C29" s="135" t="s">
        <v>139</v>
      </c>
      <c r="D29" s="131">
        <v>80</v>
      </c>
      <c r="E29" s="131" t="s">
        <v>112</v>
      </c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>
        <v>1000</v>
      </c>
      <c r="U29" s="130"/>
      <c r="V29" s="130"/>
      <c r="W29" s="133">
        <f t="shared" si="1"/>
        <v>1000</v>
      </c>
    </row>
    <row r="30" spans="1:23" s="134" customFormat="1" ht="14.1" customHeight="1" x14ac:dyDescent="0.2">
      <c r="A30" s="131">
        <v>18</v>
      </c>
      <c r="B30" s="131" t="s">
        <v>140</v>
      </c>
      <c r="C30" s="135" t="s">
        <v>141</v>
      </c>
      <c r="D30" s="131">
        <v>100</v>
      </c>
      <c r="E30" s="131" t="s">
        <v>142</v>
      </c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>
        <v>400</v>
      </c>
      <c r="U30" s="130"/>
      <c r="V30" s="130"/>
      <c r="W30" s="133">
        <f t="shared" si="1"/>
        <v>400</v>
      </c>
    </row>
    <row r="31" spans="1:23" s="134" customFormat="1" ht="14.1" customHeight="1" x14ac:dyDescent="0.2">
      <c r="A31" s="131">
        <v>19</v>
      </c>
      <c r="B31" s="137" t="s">
        <v>109</v>
      </c>
      <c r="C31" s="132" t="s">
        <v>120</v>
      </c>
      <c r="D31" s="131"/>
      <c r="E31" s="131" t="s">
        <v>90</v>
      </c>
      <c r="F31" s="130"/>
      <c r="G31" s="130"/>
      <c r="H31" s="130"/>
      <c r="I31" s="130"/>
      <c r="J31" s="130"/>
      <c r="K31" s="130"/>
      <c r="L31" s="130"/>
      <c r="M31" s="130"/>
      <c r="N31" s="130"/>
      <c r="O31" s="130">
        <v>1000</v>
      </c>
      <c r="P31" s="130"/>
      <c r="Q31" s="130"/>
      <c r="R31" s="130"/>
      <c r="S31" s="130"/>
      <c r="T31" s="130"/>
      <c r="U31" s="130"/>
      <c r="V31" s="130"/>
      <c r="W31" s="133">
        <f t="shared" si="1"/>
        <v>1000</v>
      </c>
    </row>
    <row r="32" spans="1:23" s="134" customFormat="1" ht="14.1" customHeight="1" x14ac:dyDescent="0.2">
      <c r="A32" s="131">
        <v>20</v>
      </c>
      <c r="B32" s="137" t="s">
        <v>109</v>
      </c>
      <c r="C32" s="132" t="s">
        <v>151</v>
      </c>
      <c r="D32" s="131"/>
      <c r="E32" s="131" t="s">
        <v>90</v>
      </c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>
        <v>2180</v>
      </c>
      <c r="V32" s="130"/>
      <c r="W32" s="133">
        <f t="shared" si="1"/>
        <v>2180</v>
      </c>
    </row>
    <row r="33" spans="1:26" s="134" customFormat="1" ht="14.1" customHeight="1" x14ac:dyDescent="0.2">
      <c r="A33" s="131">
        <v>21</v>
      </c>
      <c r="B33" s="137" t="s">
        <v>109</v>
      </c>
      <c r="C33" s="132" t="s">
        <v>152</v>
      </c>
      <c r="D33" s="131"/>
      <c r="E33" s="131" t="s">
        <v>90</v>
      </c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>
        <v>4600</v>
      </c>
      <c r="V33" s="130"/>
      <c r="W33" s="133">
        <f t="shared" si="1"/>
        <v>4600</v>
      </c>
    </row>
    <row r="34" spans="1:26" s="140" customFormat="1" ht="14.1" customHeight="1" x14ac:dyDescent="0.2">
      <c r="A34" s="163" t="s">
        <v>61</v>
      </c>
      <c r="B34" s="164"/>
      <c r="C34" s="164"/>
      <c r="D34" s="164"/>
      <c r="E34" s="165"/>
      <c r="F34" s="138">
        <f>SUM(F35:F44)</f>
        <v>0</v>
      </c>
      <c r="G34" s="138">
        <f t="shared" ref="G34:V34" si="2">SUM(G35:G44)</f>
        <v>0</v>
      </c>
      <c r="H34" s="138">
        <f t="shared" si="2"/>
        <v>0</v>
      </c>
      <c r="I34" s="138">
        <f t="shared" si="2"/>
        <v>0</v>
      </c>
      <c r="J34" s="138">
        <f t="shared" si="2"/>
        <v>0</v>
      </c>
      <c r="K34" s="138">
        <f t="shared" si="2"/>
        <v>0</v>
      </c>
      <c r="L34" s="138">
        <f t="shared" si="2"/>
        <v>0</v>
      </c>
      <c r="M34" s="138">
        <f t="shared" si="2"/>
        <v>0</v>
      </c>
      <c r="N34" s="138">
        <f t="shared" si="2"/>
        <v>0</v>
      </c>
      <c r="O34" s="138">
        <f t="shared" si="2"/>
        <v>0</v>
      </c>
      <c r="P34" s="138">
        <f t="shared" si="2"/>
        <v>0</v>
      </c>
      <c r="Q34" s="138">
        <f t="shared" si="2"/>
        <v>0</v>
      </c>
      <c r="R34" s="138">
        <f t="shared" si="2"/>
        <v>0</v>
      </c>
      <c r="S34" s="138">
        <f t="shared" si="2"/>
        <v>0</v>
      </c>
      <c r="T34" s="138">
        <f>SUM(T35:T44)</f>
        <v>7750</v>
      </c>
      <c r="U34" s="138">
        <f t="shared" si="2"/>
        <v>0</v>
      </c>
      <c r="V34" s="138">
        <f t="shared" si="2"/>
        <v>0</v>
      </c>
      <c r="W34" s="139">
        <f>SUM(F34:V34)</f>
        <v>7750</v>
      </c>
    </row>
    <row r="35" spans="1:26" s="134" customFormat="1" ht="14.1" customHeight="1" x14ac:dyDescent="0.2">
      <c r="A35" s="131">
        <v>1</v>
      </c>
      <c r="B35" s="131" t="s">
        <v>97</v>
      </c>
      <c r="C35" s="135" t="s">
        <v>98</v>
      </c>
      <c r="D35" s="131">
        <v>110</v>
      </c>
      <c r="E35" s="131" t="s">
        <v>99</v>
      </c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>
        <v>1000</v>
      </c>
      <c r="U35" s="130"/>
      <c r="V35" s="130"/>
      <c r="W35" s="133">
        <f t="shared" ref="W35:W47" si="3">SUM(F35:V35)</f>
        <v>1000</v>
      </c>
      <c r="Z35" s="141"/>
    </row>
    <row r="36" spans="1:26" s="134" customFormat="1" ht="14.1" customHeight="1" x14ac:dyDescent="0.2">
      <c r="A36" s="131">
        <v>2</v>
      </c>
      <c r="B36" s="131" t="s">
        <v>97</v>
      </c>
      <c r="C36" s="135" t="s">
        <v>119</v>
      </c>
      <c r="D36" s="136">
        <v>40</v>
      </c>
      <c r="E36" s="131" t="s">
        <v>99</v>
      </c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>
        <v>250</v>
      </c>
      <c r="U36" s="130"/>
      <c r="V36" s="130"/>
      <c r="W36" s="133">
        <f t="shared" si="3"/>
        <v>250</v>
      </c>
    </row>
    <row r="37" spans="1:26" s="134" customFormat="1" ht="14.1" customHeight="1" x14ac:dyDescent="0.2">
      <c r="A37" s="131">
        <v>3</v>
      </c>
      <c r="B37" s="131" t="s">
        <v>100</v>
      </c>
      <c r="C37" s="135" t="s">
        <v>101</v>
      </c>
      <c r="D37" s="136">
        <v>100</v>
      </c>
      <c r="E37" s="131" t="s">
        <v>102</v>
      </c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>
        <v>500</v>
      </c>
      <c r="U37" s="130"/>
      <c r="V37" s="130"/>
      <c r="W37" s="133">
        <f t="shared" si="3"/>
        <v>500</v>
      </c>
    </row>
    <row r="38" spans="1:26" s="134" customFormat="1" ht="14.1" customHeight="1" x14ac:dyDescent="0.2">
      <c r="A38" s="131">
        <v>4</v>
      </c>
      <c r="B38" s="131" t="s">
        <v>143</v>
      </c>
      <c r="C38" s="135" t="s">
        <v>103</v>
      </c>
      <c r="D38" s="136">
        <v>1100</v>
      </c>
      <c r="E38" s="131" t="s">
        <v>90</v>
      </c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>
        <v>4750</v>
      </c>
      <c r="U38" s="130"/>
      <c r="V38" s="130"/>
      <c r="W38" s="133">
        <f t="shared" si="3"/>
        <v>4750</v>
      </c>
    </row>
    <row r="39" spans="1:26" s="134" customFormat="1" ht="14.1" customHeight="1" x14ac:dyDescent="0.2">
      <c r="A39" s="131">
        <v>5</v>
      </c>
      <c r="B39" s="131" t="s">
        <v>144</v>
      </c>
      <c r="C39" s="135" t="s">
        <v>145</v>
      </c>
      <c r="D39" s="136">
        <v>250</v>
      </c>
      <c r="E39" s="131" t="s">
        <v>90</v>
      </c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>
        <v>1000</v>
      </c>
      <c r="U39" s="130"/>
      <c r="V39" s="130"/>
      <c r="W39" s="133">
        <f t="shared" si="3"/>
        <v>1000</v>
      </c>
    </row>
    <row r="40" spans="1:26" s="134" customFormat="1" ht="14.1" customHeight="1" x14ac:dyDescent="0.2">
      <c r="A40" s="131">
        <v>6</v>
      </c>
      <c r="B40" s="142" t="s">
        <v>146</v>
      </c>
      <c r="C40" s="135" t="s">
        <v>147</v>
      </c>
      <c r="D40" s="136">
        <v>80</v>
      </c>
      <c r="E40" s="131" t="s">
        <v>148</v>
      </c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>
        <v>250</v>
      </c>
      <c r="U40" s="130"/>
      <c r="V40" s="130"/>
      <c r="W40" s="133">
        <f t="shared" si="3"/>
        <v>250</v>
      </c>
    </row>
    <row r="41" spans="1:26" s="134" customFormat="1" x14ac:dyDescent="0.2">
      <c r="A41" s="131">
        <v>7</v>
      </c>
      <c r="B41" s="142"/>
      <c r="C41" s="143"/>
      <c r="D41" s="136"/>
      <c r="E41" s="131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3">
        <f t="shared" si="3"/>
        <v>0</v>
      </c>
    </row>
    <row r="42" spans="1:26" s="134" customFormat="1" ht="14.1" customHeight="1" x14ac:dyDescent="0.2">
      <c r="A42" s="131">
        <v>8</v>
      </c>
      <c r="B42" s="131"/>
      <c r="C42" s="144"/>
      <c r="D42" s="136"/>
      <c r="E42" s="131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3">
        <f t="shared" si="3"/>
        <v>0</v>
      </c>
    </row>
    <row r="43" spans="1:26" s="134" customFormat="1" ht="14.1" customHeight="1" x14ac:dyDescent="0.2">
      <c r="A43" s="131">
        <v>9</v>
      </c>
      <c r="B43" s="142"/>
      <c r="C43" s="135"/>
      <c r="D43" s="136"/>
      <c r="E43" s="131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3">
        <f t="shared" si="3"/>
        <v>0</v>
      </c>
    </row>
    <row r="44" spans="1:26" s="22" customFormat="1" x14ac:dyDescent="0.2">
      <c r="A44" s="20">
        <v>10</v>
      </c>
      <c r="B44" s="29"/>
      <c r="C44" s="27"/>
      <c r="D44" s="30"/>
      <c r="E44" s="20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21">
        <f t="shared" si="3"/>
        <v>0</v>
      </c>
    </row>
    <row r="45" spans="1:26" s="37" customFormat="1" ht="17.100000000000001" customHeight="1" x14ac:dyDescent="0.2">
      <c r="A45" s="166" t="s">
        <v>62</v>
      </c>
      <c r="B45" s="167"/>
      <c r="C45" s="167"/>
      <c r="D45" s="167"/>
      <c r="E45" s="168"/>
      <c r="F45" s="41">
        <f>SUM(F46:F47)</f>
        <v>0</v>
      </c>
      <c r="G45" s="41">
        <f t="shared" ref="G45:V45" si="4">SUM(G46:G47)</f>
        <v>755</v>
      </c>
      <c r="H45" s="41">
        <f t="shared" si="4"/>
        <v>175</v>
      </c>
      <c r="I45" s="41">
        <f t="shared" si="4"/>
        <v>0</v>
      </c>
      <c r="J45" s="41">
        <f t="shared" si="4"/>
        <v>0</v>
      </c>
      <c r="K45" s="41">
        <f t="shared" si="4"/>
        <v>0</v>
      </c>
      <c r="L45" s="41">
        <f t="shared" si="4"/>
        <v>0</v>
      </c>
      <c r="M45" s="41">
        <f t="shared" si="4"/>
        <v>475</v>
      </c>
      <c r="N45" s="41">
        <f t="shared" si="4"/>
        <v>0</v>
      </c>
      <c r="O45" s="41">
        <f t="shared" si="4"/>
        <v>0</v>
      </c>
      <c r="P45" s="41">
        <f t="shared" si="4"/>
        <v>0</v>
      </c>
      <c r="Q45" s="41">
        <f t="shared" si="4"/>
        <v>0</v>
      </c>
      <c r="R45" s="41">
        <f t="shared" si="4"/>
        <v>0</v>
      </c>
      <c r="S45" s="41">
        <f t="shared" si="4"/>
        <v>0</v>
      </c>
      <c r="T45" s="41">
        <f t="shared" si="4"/>
        <v>0</v>
      </c>
      <c r="U45" s="41">
        <f t="shared" si="4"/>
        <v>980</v>
      </c>
      <c r="V45" s="41">
        <f t="shared" si="4"/>
        <v>0</v>
      </c>
      <c r="W45" s="36">
        <f>SUM(F45:V45)</f>
        <v>2385</v>
      </c>
    </row>
    <row r="46" spans="1:26" s="134" customFormat="1" ht="14.1" customHeight="1" x14ac:dyDescent="0.2">
      <c r="A46" s="131">
        <v>1</v>
      </c>
      <c r="B46" s="137" t="s">
        <v>109</v>
      </c>
      <c r="C46" s="145" t="s">
        <v>89</v>
      </c>
      <c r="D46" s="136">
        <v>2</v>
      </c>
      <c r="E46" s="131" t="s">
        <v>90</v>
      </c>
      <c r="F46" s="130"/>
      <c r="G46" s="130">
        <v>755</v>
      </c>
      <c r="H46" s="130">
        <v>175</v>
      </c>
      <c r="I46" s="130"/>
      <c r="J46" s="130"/>
      <c r="K46" s="130"/>
      <c r="L46" s="130"/>
      <c r="M46" s="130">
        <v>475</v>
      </c>
      <c r="N46" s="130"/>
      <c r="O46" s="130"/>
      <c r="P46" s="130"/>
      <c r="Q46" s="130"/>
      <c r="R46" s="130"/>
      <c r="S46" s="130"/>
      <c r="T46" s="130"/>
      <c r="U46" s="130"/>
      <c r="V46" s="130"/>
      <c r="W46" s="133">
        <f t="shared" si="3"/>
        <v>1405</v>
      </c>
    </row>
    <row r="47" spans="1:26" s="134" customFormat="1" ht="14.1" customHeight="1" x14ac:dyDescent="0.2">
      <c r="A47" s="131">
        <v>2</v>
      </c>
      <c r="B47" s="137" t="s">
        <v>109</v>
      </c>
      <c r="C47" s="145" t="s">
        <v>153</v>
      </c>
      <c r="D47" s="136">
        <v>2</v>
      </c>
      <c r="E47" s="131" t="s">
        <v>90</v>
      </c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>
        <v>980</v>
      </c>
      <c r="V47" s="130"/>
      <c r="W47" s="133">
        <f t="shared" si="3"/>
        <v>980</v>
      </c>
    </row>
    <row r="48" spans="1:26" s="22" customFormat="1" ht="14.1" customHeight="1" x14ac:dyDescent="0.2">
      <c r="A48" s="150" t="s">
        <v>0</v>
      </c>
      <c r="B48" s="151"/>
      <c r="C48" s="152"/>
      <c r="D48" s="40">
        <f>SUM(D34:D44)</f>
        <v>1680</v>
      </c>
      <c r="E48" s="23"/>
      <c r="F48" s="43">
        <f t="shared" ref="F48:W48" si="5">SUM(F45,F34,F12)</f>
        <v>0</v>
      </c>
      <c r="G48" s="43">
        <f t="shared" si="5"/>
        <v>755</v>
      </c>
      <c r="H48" s="43">
        <f t="shared" si="5"/>
        <v>175</v>
      </c>
      <c r="I48" s="43">
        <f t="shared" si="5"/>
        <v>0</v>
      </c>
      <c r="J48" s="43">
        <f t="shared" si="5"/>
        <v>1605</v>
      </c>
      <c r="K48" s="43">
        <f t="shared" si="5"/>
        <v>0</v>
      </c>
      <c r="L48" s="43">
        <f t="shared" si="5"/>
        <v>0</v>
      </c>
      <c r="M48" s="43">
        <f t="shared" si="5"/>
        <v>775</v>
      </c>
      <c r="N48" s="43">
        <f t="shared" si="5"/>
        <v>0</v>
      </c>
      <c r="O48" s="43">
        <f t="shared" si="5"/>
        <v>1000</v>
      </c>
      <c r="P48" s="43">
        <f t="shared" si="5"/>
        <v>0</v>
      </c>
      <c r="Q48" s="43">
        <f t="shared" si="5"/>
        <v>0</v>
      </c>
      <c r="R48" s="43">
        <f t="shared" si="5"/>
        <v>0</v>
      </c>
      <c r="S48" s="43">
        <f t="shared" si="5"/>
        <v>0</v>
      </c>
      <c r="T48" s="43">
        <f t="shared" si="5"/>
        <v>13650</v>
      </c>
      <c r="U48" s="43">
        <f t="shared" si="5"/>
        <v>7760</v>
      </c>
      <c r="V48" s="43">
        <f t="shared" si="5"/>
        <v>0</v>
      </c>
      <c r="W48" s="36">
        <f t="shared" si="5"/>
        <v>25720</v>
      </c>
      <c r="X48" s="24"/>
    </row>
    <row r="49" spans="2:25" ht="14.1" customHeight="1" x14ac:dyDescent="0.2">
      <c r="E49" s="25"/>
      <c r="F49" s="25"/>
      <c r="K49" s="14"/>
      <c r="M49" s="14"/>
      <c r="N49" s="14"/>
      <c r="O49" s="14"/>
    </row>
    <row r="50" spans="2:25" x14ac:dyDescent="0.2">
      <c r="B50" s="6" t="s">
        <v>52</v>
      </c>
      <c r="C50" s="84" t="s">
        <v>86</v>
      </c>
      <c r="E50" s="25"/>
      <c r="F50" s="25"/>
      <c r="K50" s="14"/>
      <c r="M50" s="14"/>
      <c r="N50" s="14"/>
      <c r="O50" s="14"/>
      <c r="X50" s="26"/>
    </row>
    <row r="51" spans="2:25" x14ac:dyDescent="0.2">
      <c r="B51" s="1"/>
      <c r="E51" s="25"/>
      <c r="F51" s="25"/>
      <c r="K51" s="14"/>
      <c r="M51" s="14"/>
      <c r="N51" s="14"/>
      <c r="O51" s="14"/>
      <c r="W51" s="26"/>
    </row>
    <row r="52" spans="2:25" x14ac:dyDescent="0.2">
      <c r="E52" s="25"/>
      <c r="F52" s="25"/>
      <c r="K52" s="14"/>
      <c r="M52" s="14"/>
      <c r="N52" s="14"/>
      <c r="O52" s="14"/>
      <c r="Y52" s="26"/>
    </row>
    <row r="53" spans="2:25" x14ac:dyDescent="0.2">
      <c r="B53" s="3"/>
      <c r="C53" s="3"/>
      <c r="D53" s="3"/>
      <c r="E53" s="83"/>
      <c r="F53" s="83"/>
      <c r="G53" s="83"/>
      <c r="H53" s="83"/>
      <c r="I53" s="3"/>
      <c r="J53" s="3"/>
      <c r="K53" s="26"/>
      <c r="L53" s="3"/>
      <c r="M53" s="26"/>
      <c r="N53" s="26"/>
      <c r="O53" s="26"/>
      <c r="P53" s="3"/>
      <c r="U53" s="14"/>
      <c r="V53" s="39"/>
      <c r="W53" s="14"/>
    </row>
    <row r="54" spans="2:25" ht="14.1" customHeight="1" x14ac:dyDescent="0.2"/>
    <row r="55" spans="2:25" ht="14.1" customHeight="1" x14ac:dyDescent="0.2">
      <c r="Y55" s="26"/>
    </row>
  </sheetData>
  <mergeCells count="10">
    <mergeCell ref="A48:C48"/>
    <mergeCell ref="Q1:W2"/>
    <mergeCell ref="W10:W11"/>
    <mergeCell ref="A12:E12"/>
    <mergeCell ref="Q7:V7"/>
    <mergeCell ref="R8:V8"/>
    <mergeCell ref="A4:I4"/>
    <mergeCell ref="A5:I5"/>
    <mergeCell ref="A34:E34"/>
    <mergeCell ref="A45:E45"/>
  </mergeCells>
  <phoneticPr fontId="1" type="noConversion"/>
  <hyperlinks>
    <hyperlink ref="R8" r:id="rId1"/>
  </hyperlinks>
  <printOptions horizontalCentered="1" verticalCentered="1"/>
  <pageMargins left="0.51181102362204722" right="0.23622047244094491" top="0.55118110236220474" bottom="0.62992125984251968" header="0.51181102362204722" footer="0.51181102362204722"/>
  <pageSetup paperSize="9" scale="75" orientation="landscape" r:id="rId2"/>
  <headerFooter alignWithMargins="0">
    <oddHeader>&amp;CValsts budžeta apakšprogramma 09.09. "Sporta federācijas un sporta pasākumi"</oddHeader>
    <oddFooter>&amp;CDOKUMENTS PARAKSTĪTS AR DROŠU ELEKTRONISKO PARAKSTU UN SATUR LAIKA ZĪMOGU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I22" sqref="I22"/>
    </sheetView>
  </sheetViews>
  <sheetFormatPr defaultColWidth="11.42578125" defaultRowHeight="12.75" x14ac:dyDescent="0.2"/>
  <cols>
    <col min="1" max="1" width="5.28515625" style="3" customWidth="1"/>
    <col min="2" max="2" width="9.42578125" style="3" customWidth="1"/>
    <col min="3" max="3" width="18.7109375" style="3" customWidth="1"/>
    <col min="4" max="4" width="18.5703125" style="3" customWidth="1"/>
    <col min="5" max="5" width="11.85546875" style="3" customWidth="1"/>
    <col min="6" max="6" width="17.28515625" style="3" customWidth="1"/>
    <col min="7" max="16384" width="11.42578125" style="3"/>
  </cols>
  <sheetData>
    <row r="1" spans="1:6" s="7" customFormat="1" ht="19.5" customHeight="1" x14ac:dyDescent="0.25">
      <c r="A1" s="85" t="s">
        <v>58</v>
      </c>
      <c r="E1" s="170" t="s">
        <v>57</v>
      </c>
      <c r="F1" s="170"/>
    </row>
    <row r="2" spans="1:6" s="7" customFormat="1" ht="19.5" customHeight="1" x14ac:dyDescent="0.25">
      <c r="A2" s="85" t="str">
        <f>[1]Tāme!A2</f>
        <v>Sadarbības līgums Nr. 2.2.1.1 - 23/50</v>
      </c>
      <c r="E2" s="170"/>
      <c r="F2" s="170"/>
    </row>
    <row r="3" spans="1:6" s="7" customFormat="1" ht="16.5" customHeight="1" x14ac:dyDescent="0.2"/>
    <row r="4" spans="1:6" s="7" customFormat="1" ht="16.5" customHeight="1" x14ac:dyDescent="0.2">
      <c r="E4" s="175"/>
      <c r="F4" s="175"/>
    </row>
    <row r="5" spans="1:6" s="7" customFormat="1" ht="29.45" customHeight="1" x14ac:dyDescent="0.25">
      <c r="A5" s="176" t="s">
        <v>88</v>
      </c>
      <c r="B5" s="176"/>
      <c r="C5" s="176"/>
      <c r="D5" s="176"/>
      <c r="E5" s="176"/>
      <c r="F5" s="176"/>
    </row>
    <row r="6" spans="1:6" s="7" customFormat="1" ht="18" customHeight="1" x14ac:dyDescent="0.2">
      <c r="B6" s="174" t="s">
        <v>63</v>
      </c>
      <c r="C6" s="174"/>
      <c r="D6" s="174"/>
      <c r="E6" s="174"/>
      <c r="F6" s="174"/>
    </row>
    <row r="7" spans="1:6" s="7" customFormat="1" ht="18" customHeight="1" x14ac:dyDescent="0.2">
      <c r="B7" s="122"/>
      <c r="C7" s="122"/>
      <c r="D7" s="122"/>
      <c r="E7" s="122"/>
      <c r="F7" s="122"/>
    </row>
    <row r="8" spans="1:6" s="7" customFormat="1" ht="15.75" x14ac:dyDescent="0.25">
      <c r="A8" s="173" t="s">
        <v>78</v>
      </c>
      <c r="B8" s="173"/>
      <c r="C8" s="173"/>
      <c r="D8" s="173"/>
      <c r="E8" s="173"/>
      <c r="F8" s="173"/>
    </row>
    <row r="9" spans="1:6" s="7" customFormat="1" ht="15.75" x14ac:dyDescent="0.25">
      <c r="A9" s="173" t="s">
        <v>65</v>
      </c>
      <c r="B9" s="173"/>
      <c r="C9" s="173"/>
      <c r="D9" s="173"/>
      <c r="E9" s="173"/>
      <c r="F9" s="173"/>
    </row>
    <row r="10" spans="1:6" ht="15" x14ac:dyDescent="0.2">
      <c r="B10" s="7"/>
      <c r="C10" s="7"/>
      <c r="D10" s="7"/>
      <c r="E10" s="7"/>
      <c r="F10" s="7"/>
    </row>
    <row r="11" spans="1:6" ht="15.75" customHeight="1" x14ac:dyDescent="0.2">
      <c r="B11" s="44"/>
      <c r="C11" s="44"/>
      <c r="D11" s="44"/>
      <c r="E11" s="44"/>
      <c r="F11" s="44"/>
    </row>
    <row r="12" spans="1:6" s="45" customFormat="1" ht="15.75" x14ac:dyDescent="0.2">
      <c r="B12" s="46" t="s">
        <v>27</v>
      </c>
      <c r="C12" s="46" t="s">
        <v>35</v>
      </c>
      <c r="D12" s="46" t="s">
        <v>28</v>
      </c>
      <c r="E12" s="47" t="s">
        <v>29</v>
      </c>
    </row>
    <row r="13" spans="1:6" ht="30.95" customHeight="1" x14ac:dyDescent="0.2">
      <c r="B13" s="48" t="s">
        <v>30</v>
      </c>
      <c r="C13" s="48" t="s">
        <v>36</v>
      </c>
      <c r="D13" s="49">
        <v>0</v>
      </c>
      <c r="E13" s="50">
        <f>D13/D$17*100</f>
        <v>0</v>
      </c>
    </row>
    <row r="14" spans="1:6" ht="30.95" customHeight="1" x14ac:dyDescent="0.2">
      <c r="B14" s="48" t="s">
        <v>31</v>
      </c>
      <c r="C14" s="48" t="s">
        <v>37</v>
      </c>
      <c r="D14" s="49">
        <v>11666</v>
      </c>
      <c r="E14" s="50">
        <f>D14/D$17*100</f>
        <v>45.357698289269052</v>
      </c>
    </row>
    <row r="15" spans="1:6" ht="30.95" customHeight="1" x14ac:dyDescent="0.2">
      <c r="B15" s="48" t="s">
        <v>32</v>
      </c>
      <c r="C15" s="48" t="s">
        <v>38</v>
      </c>
      <c r="D15" s="49">
        <v>6000</v>
      </c>
      <c r="E15" s="50">
        <f>D15/D$17*100</f>
        <v>23.32814930015552</v>
      </c>
    </row>
    <row r="16" spans="1:6" ht="30.95" customHeight="1" x14ac:dyDescent="0.2">
      <c r="B16" s="48" t="s">
        <v>33</v>
      </c>
      <c r="C16" s="48" t="s">
        <v>39</v>
      </c>
      <c r="D16" s="49">
        <v>8054</v>
      </c>
      <c r="E16" s="50">
        <f>D16/D$17*100</f>
        <v>31.314152410575431</v>
      </c>
    </row>
    <row r="17" spans="1:7" ht="30.95" customHeight="1" x14ac:dyDescent="0.25">
      <c r="B17" s="171" t="s">
        <v>0</v>
      </c>
      <c r="C17" s="172"/>
      <c r="D17" s="51">
        <f>SUM(D13:D16)</f>
        <v>25720</v>
      </c>
      <c r="E17" s="51">
        <f>SUM(E13:E16)</f>
        <v>100</v>
      </c>
    </row>
    <row r="18" spans="1:7" ht="15" x14ac:dyDescent="0.2">
      <c r="B18" s="7"/>
      <c r="C18" s="7"/>
      <c r="D18" s="52" t="s">
        <v>34</v>
      </c>
      <c r="E18" s="7"/>
      <c r="F18" s="7"/>
    </row>
    <row r="19" spans="1:7" ht="15" x14ac:dyDescent="0.2">
      <c r="B19" s="7"/>
      <c r="C19" s="7"/>
      <c r="D19" s="52"/>
      <c r="E19" s="7"/>
      <c r="F19" s="7"/>
    </row>
    <row r="20" spans="1:7" ht="15" x14ac:dyDescent="0.2">
      <c r="B20" s="7"/>
      <c r="C20" s="7"/>
      <c r="D20" s="52"/>
      <c r="E20" s="7"/>
      <c r="F20" s="7"/>
    </row>
    <row r="21" spans="1:7" ht="15" x14ac:dyDescent="0.2">
      <c r="B21" s="7"/>
      <c r="C21" s="7"/>
      <c r="D21" s="52"/>
      <c r="E21" s="7"/>
      <c r="F21" s="7"/>
      <c r="G21" s="123"/>
    </row>
    <row r="22" spans="1:7" ht="15" x14ac:dyDescent="0.2">
      <c r="B22" s="7"/>
      <c r="C22" s="7"/>
      <c r="D22" s="124"/>
      <c r="E22" s="7"/>
      <c r="F22" s="7"/>
    </row>
    <row r="23" spans="1:7" ht="15" x14ac:dyDescent="0.2">
      <c r="B23" s="7"/>
      <c r="C23" s="7"/>
      <c r="D23" s="7"/>
      <c r="E23" s="7"/>
      <c r="F23" s="7"/>
    </row>
    <row r="24" spans="1:7" x14ac:dyDescent="0.2">
      <c r="A24" s="1" t="s">
        <v>87</v>
      </c>
      <c r="C24" s="1"/>
    </row>
    <row r="25" spans="1:7" x14ac:dyDescent="0.2">
      <c r="B25" s="1"/>
      <c r="C25" s="2"/>
    </row>
    <row r="41" spans="1:6" ht="23.45" customHeight="1" x14ac:dyDescent="0.2">
      <c r="A41" s="169"/>
      <c r="B41" s="169"/>
      <c r="C41" s="169"/>
      <c r="D41" s="169"/>
      <c r="E41" s="169"/>
      <c r="F41" s="169"/>
    </row>
  </sheetData>
  <mergeCells count="8">
    <mergeCell ref="A41:F41"/>
    <mergeCell ref="E1:F2"/>
    <mergeCell ref="B17:C17"/>
    <mergeCell ref="A8:F8"/>
    <mergeCell ref="A9:F9"/>
    <mergeCell ref="B6:F6"/>
    <mergeCell ref="E4:F4"/>
    <mergeCell ref="A5:F5"/>
  </mergeCells>
  <pageMargins left="0.9055118110236221" right="0.51181102362204722" top="0.74803149606299213" bottom="0.74803149606299213" header="0.31496062992125984" footer="0.31496062992125984"/>
  <pageSetup orientation="portrait" r:id="rId1"/>
  <headerFooter>
    <oddHeader>&amp;CValsts budžeta apakšprogramma 09.09. "Sporta federācijas un sporta pasākumi"</oddHeader>
    <oddFooter>&amp;CDOKUMENTS PARAKSTĪTS AR DROŠU ELEKTRONISKO PARAKSTU UN SATUR LAIKA ZĪMOGU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3"/>
  <sheetViews>
    <sheetView tabSelected="1" zoomScale="98" zoomScaleNormal="98" workbookViewId="0">
      <selection activeCell="AI13" sqref="AI13"/>
    </sheetView>
  </sheetViews>
  <sheetFormatPr defaultColWidth="8.7109375" defaultRowHeight="12.75" x14ac:dyDescent="0.2"/>
  <cols>
    <col min="1" max="1" width="6.5703125" style="3" customWidth="1"/>
    <col min="2" max="2" width="51.85546875" style="3" customWidth="1"/>
    <col min="3" max="3" width="12.85546875" style="3" customWidth="1"/>
    <col min="4" max="4" width="13.85546875" style="3" customWidth="1"/>
    <col min="5" max="5" width="14.140625" style="3" customWidth="1"/>
    <col min="6" max="7" width="8.7109375" style="3"/>
    <col min="8" max="8" width="10.28515625" style="3" hidden="1" customWidth="1"/>
    <col min="9" max="9" width="7.7109375" style="3" hidden="1" customWidth="1"/>
    <col min="10" max="10" width="0" style="93" hidden="1" customWidth="1"/>
    <col min="11" max="11" width="7.7109375" style="3" hidden="1" customWidth="1"/>
    <col min="12" max="12" width="6.7109375" style="3" hidden="1" customWidth="1"/>
    <col min="13" max="13" width="7.7109375" style="3" hidden="1" customWidth="1"/>
    <col min="14" max="14" width="6.7109375" style="3" hidden="1" customWidth="1"/>
    <col min="15" max="15" width="7.7109375" style="3" hidden="1" customWidth="1"/>
    <col min="16" max="24" width="6.7109375" style="3" hidden="1" customWidth="1"/>
    <col min="25" max="25" width="7.7109375" style="3" hidden="1" customWidth="1"/>
    <col min="26" max="28" width="6.7109375" style="3" hidden="1" customWidth="1"/>
    <col min="29" max="16384" width="8.7109375" style="3"/>
  </cols>
  <sheetData>
    <row r="1" spans="1:28" s="7" customFormat="1" ht="15.75" x14ac:dyDescent="0.25">
      <c r="A1" s="85" t="s">
        <v>59</v>
      </c>
      <c r="J1" s="146"/>
    </row>
    <row r="2" spans="1:28" s="7" customFormat="1" ht="15.75" x14ac:dyDescent="0.25">
      <c r="A2" s="85" t="str">
        <f>Tāme!A2</f>
        <v>Sadarbības līgums Nr. 2.2.1.1 - 23/50</v>
      </c>
      <c r="J2" s="146"/>
    </row>
    <row r="3" spans="1:28" s="7" customFormat="1" ht="36" customHeight="1" x14ac:dyDescent="0.25">
      <c r="A3" s="176" t="s">
        <v>88</v>
      </c>
      <c r="B3" s="176"/>
      <c r="C3" s="176"/>
      <c r="D3" s="176"/>
      <c r="E3" s="176"/>
      <c r="J3" s="146"/>
    </row>
    <row r="4" spans="1:28" x14ac:dyDescent="0.2">
      <c r="A4" s="179" t="s">
        <v>63</v>
      </c>
      <c r="B4" s="179"/>
      <c r="C4" s="179"/>
      <c r="D4" s="179"/>
      <c r="E4" s="179"/>
    </row>
    <row r="5" spans="1:28" s="7" customFormat="1" ht="8.4499999999999993" customHeight="1" x14ac:dyDescent="0.25">
      <c r="A5" s="4"/>
      <c r="B5" s="4"/>
      <c r="C5" s="4"/>
      <c r="D5" s="4"/>
      <c r="E5" s="4"/>
      <c r="J5" s="146"/>
    </row>
    <row r="6" spans="1:28" s="7" customFormat="1" ht="15" customHeight="1" x14ac:dyDescent="0.25">
      <c r="A6" s="180" t="s">
        <v>74</v>
      </c>
      <c r="B6" s="180"/>
      <c r="C6" s="180"/>
      <c r="D6" s="180"/>
      <c r="E6" s="8" t="s">
        <v>72</v>
      </c>
      <c r="J6" s="146"/>
    </row>
    <row r="7" spans="1:28" s="7" customFormat="1" ht="15" customHeight="1" x14ac:dyDescent="0.25">
      <c r="A7" s="173" t="s">
        <v>73</v>
      </c>
      <c r="B7" s="173"/>
      <c r="C7" s="173"/>
      <c r="D7" s="173"/>
      <c r="E7" s="8"/>
      <c r="J7" s="146"/>
    </row>
    <row r="8" spans="1:28" s="7" customFormat="1" ht="13.5" customHeight="1" x14ac:dyDescent="0.25">
      <c r="A8" s="173"/>
      <c r="B8" s="173"/>
      <c r="C8" s="173"/>
      <c r="D8" s="173"/>
      <c r="E8" s="173"/>
      <c r="J8" s="146"/>
    </row>
    <row r="9" spans="1:28" s="7" customFormat="1" ht="15.6" customHeight="1" x14ac:dyDescent="0.25">
      <c r="A9" s="7" t="s">
        <v>149</v>
      </c>
      <c r="B9" s="9"/>
      <c r="D9" s="105"/>
      <c r="E9" s="4"/>
      <c r="J9" s="146"/>
    </row>
    <row r="10" spans="1:28" ht="6.95" customHeight="1" thickBot="1" x14ac:dyDescent="0.25">
      <c r="A10" s="54"/>
      <c r="B10" s="53"/>
      <c r="C10" s="55"/>
    </row>
    <row r="11" spans="1:28" ht="60.6" customHeight="1" x14ac:dyDescent="0.2">
      <c r="A11" s="113" t="s">
        <v>40</v>
      </c>
      <c r="B11" s="114" t="s">
        <v>41</v>
      </c>
      <c r="C11" s="114" t="s">
        <v>42</v>
      </c>
      <c r="D11" s="114" t="s">
        <v>43</v>
      </c>
      <c r="E11" s="115" t="s">
        <v>79</v>
      </c>
    </row>
    <row r="12" spans="1:28" ht="15" x14ac:dyDescent="0.25">
      <c r="A12" s="11"/>
      <c r="B12" s="56" t="s">
        <v>44</v>
      </c>
      <c r="C12" s="17"/>
      <c r="D12" s="57">
        <v>0</v>
      </c>
      <c r="E12" s="58">
        <v>7392.07</v>
      </c>
    </row>
    <row r="13" spans="1:28" ht="15" x14ac:dyDescent="0.25">
      <c r="A13" s="11"/>
      <c r="B13" s="59" t="s">
        <v>45</v>
      </c>
      <c r="C13" s="126">
        <v>25720</v>
      </c>
      <c r="D13" s="126">
        <v>17666</v>
      </c>
      <c r="E13" s="121">
        <v>8054</v>
      </c>
    </row>
    <row r="14" spans="1:28" ht="20.45" customHeight="1" x14ac:dyDescent="0.2">
      <c r="A14" s="60">
        <v>1110</v>
      </c>
      <c r="B14" s="61" t="s">
        <v>9</v>
      </c>
      <c r="C14" s="62">
        <v>0</v>
      </c>
      <c r="D14" s="62">
        <v>0</v>
      </c>
      <c r="E14" s="63">
        <v>0</v>
      </c>
      <c r="H14" s="3" t="s">
        <v>150</v>
      </c>
    </row>
    <row r="15" spans="1:28" ht="32.450000000000003" customHeight="1" x14ac:dyDescent="0.2">
      <c r="A15" s="60">
        <v>1150</v>
      </c>
      <c r="B15" s="64" t="s">
        <v>10</v>
      </c>
      <c r="C15" s="62">
        <v>755</v>
      </c>
      <c r="D15" s="62">
        <v>252.1</v>
      </c>
      <c r="E15" s="63">
        <v>504.2</v>
      </c>
      <c r="H15" s="123">
        <f>C15-D15-E15</f>
        <v>-1.3000000000000114</v>
      </c>
      <c r="I15" s="26">
        <f>SUM(J15:AB15)</f>
        <v>504.2</v>
      </c>
      <c r="J15" s="149"/>
      <c r="K15" s="184">
        <v>252.1</v>
      </c>
      <c r="L15" s="26"/>
      <c r="M15" s="26"/>
      <c r="N15" s="26"/>
      <c r="O15" s="26"/>
      <c r="P15" s="184">
        <v>252.1</v>
      </c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8" ht="20.45" customHeight="1" x14ac:dyDescent="0.2">
      <c r="A16" s="60">
        <v>1210</v>
      </c>
      <c r="B16" s="64" t="s">
        <v>5</v>
      </c>
      <c r="C16" s="62">
        <v>175</v>
      </c>
      <c r="D16" s="62">
        <v>0</v>
      </c>
      <c r="E16" s="63">
        <v>173.38</v>
      </c>
      <c r="H16" s="123">
        <f>C16-D16-E16</f>
        <v>1.6200000000000045</v>
      </c>
      <c r="I16" s="26">
        <f t="shared" ref="I16:I29" si="0">SUM(J16:AB16)</f>
        <v>173.38</v>
      </c>
      <c r="J16" s="149"/>
      <c r="K16" s="184">
        <v>86.69</v>
      </c>
      <c r="L16" s="26"/>
      <c r="M16" s="26"/>
      <c r="N16" s="26"/>
      <c r="O16" s="26"/>
      <c r="P16" s="184">
        <v>86.69</v>
      </c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</row>
    <row r="17" spans="1:28" ht="20.45" customHeight="1" x14ac:dyDescent="0.2">
      <c r="A17" s="60">
        <v>2110</v>
      </c>
      <c r="B17" s="64" t="s">
        <v>20</v>
      </c>
      <c r="C17" s="62">
        <v>0</v>
      </c>
      <c r="D17" s="62">
        <v>0</v>
      </c>
      <c r="E17" s="63">
        <v>0</v>
      </c>
      <c r="H17" s="123">
        <f>C17-D17-E17</f>
        <v>0</v>
      </c>
      <c r="I17" s="26">
        <f t="shared" si="0"/>
        <v>0</v>
      </c>
      <c r="J17" s="149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</row>
    <row r="18" spans="1:28" ht="20.45" customHeight="1" x14ac:dyDescent="0.2">
      <c r="A18" s="60">
        <v>2120</v>
      </c>
      <c r="B18" s="64" t="s">
        <v>21</v>
      </c>
      <c r="C18" s="62">
        <v>1605</v>
      </c>
      <c r="D18" s="62">
        <v>793.45</v>
      </c>
      <c r="E18" s="63">
        <v>810</v>
      </c>
      <c r="H18" s="123">
        <f>C18-D18-E18</f>
        <v>1.5499999999999545</v>
      </c>
      <c r="I18" s="26">
        <f t="shared" si="0"/>
        <v>810</v>
      </c>
      <c r="J18" s="149"/>
      <c r="K18" s="26"/>
      <c r="L18" s="184">
        <v>180</v>
      </c>
      <c r="M18" s="26"/>
      <c r="N18" s="184">
        <v>90</v>
      </c>
      <c r="O18" s="26"/>
      <c r="P18" s="26"/>
      <c r="Q18" s="184">
        <v>540</v>
      </c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</row>
    <row r="19" spans="1:28" ht="20.45" customHeight="1" x14ac:dyDescent="0.2">
      <c r="A19" s="60">
        <v>2210</v>
      </c>
      <c r="B19" s="61" t="s">
        <v>7</v>
      </c>
      <c r="C19" s="62">
        <v>0</v>
      </c>
      <c r="D19" s="62">
        <v>0</v>
      </c>
      <c r="E19" s="63">
        <v>0</v>
      </c>
      <c r="H19" s="123">
        <f>C19-D19-E19</f>
        <v>0</v>
      </c>
      <c r="I19" s="26">
        <f t="shared" si="0"/>
        <v>0</v>
      </c>
      <c r="J19" s="149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</row>
    <row r="20" spans="1:28" ht="20.45" customHeight="1" x14ac:dyDescent="0.2">
      <c r="A20" s="60">
        <v>2220</v>
      </c>
      <c r="B20" s="61" t="s">
        <v>11</v>
      </c>
      <c r="C20" s="62">
        <v>0</v>
      </c>
      <c r="D20" s="62">
        <v>0</v>
      </c>
      <c r="E20" s="63">
        <v>0</v>
      </c>
      <c r="H20" s="123">
        <f>C20-D20-E20</f>
        <v>0</v>
      </c>
      <c r="I20" s="26">
        <f t="shared" si="0"/>
        <v>0</v>
      </c>
      <c r="J20" s="149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</row>
    <row r="21" spans="1:28" ht="20.45" customHeight="1" x14ac:dyDescent="0.2">
      <c r="A21" s="60">
        <v>2230</v>
      </c>
      <c r="B21" s="64" t="s">
        <v>12</v>
      </c>
      <c r="C21" s="62">
        <v>775</v>
      </c>
      <c r="D21" s="62">
        <v>250</v>
      </c>
      <c r="E21" s="63">
        <v>525</v>
      </c>
      <c r="H21" s="123">
        <f>C21-D21-E21</f>
        <v>0</v>
      </c>
      <c r="I21" s="26">
        <f t="shared" si="0"/>
        <v>525</v>
      </c>
      <c r="J21" s="149"/>
      <c r="K21" s="184">
        <v>30</v>
      </c>
      <c r="L21" s="184">
        <v>180</v>
      </c>
      <c r="M21" s="184">
        <v>55</v>
      </c>
      <c r="N21" s="184">
        <v>60</v>
      </c>
      <c r="O21" s="184">
        <v>80</v>
      </c>
      <c r="P21" s="184">
        <v>120</v>
      </c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</row>
    <row r="22" spans="1:28" ht="25.5" x14ac:dyDescent="0.2">
      <c r="A22" s="60">
        <v>2240</v>
      </c>
      <c r="B22" s="65" t="s">
        <v>13</v>
      </c>
      <c r="C22" s="62">
        <v>0</v>
      </c>
      <c r="D22" s="62">
        <v>0</v>
      </c>
      <c r="E22" s="63">
        <v>0</v>
      </c>
      <c r="H22" s="123">
        <f>C22-D22-E22</f>
        <v>0</v>
      </c>
      <c r="I22" s="26">
        <f t="shared" si="0"/>
        <v>0</v>
      </c>
      <c r="J22" s="149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</row>
    <row r="23" spans="1:28" ht="20.45" customHeight="1" x14ac:dyDescent="0.2">
      <c r="A23" s="60">
        <v>2250</v>
      </c>
      <c r="B23" s="61" t="s">
        <v>14</v>
      </c>
      <c r="C23" s="62">
        <v>1000</v>
      </c>
      <c r="D23" s="62">
        <v>1000</v>
      </c>
      <c r="E23" s="63">
        <v>0</v>
      </c>
      <c r="H23" s="123">
        <f>C23-D23-E23</f>
        <v>0</v>
      </c>
      <c r="I23" s="26">
        <f t="shared" si="0"/>
        <v>0</v>
      </c>
      <c r="J23" s="149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</row>
    <row r="24" spans="1:28" ht="20.45" customHeight="1" x14ac:dyDescent="0.2">
      <c r="A24" s="60">
        <v>2260</v>
      </c>
      <c r="B24" s="61" t="s">
        <v>15</v>
      </c>
      <c r="C24" s="62">
        <v>0</v>
      </c>
      <c r="D24" s="62">
        <v>0</v>
      </c>
      <c r="E24" s="63">
        <v>0</v>
      </c>
      <c r="H24" s="123">
        <f>C24-D24-E24</f>
        <v>0</v>
      </c>
      <c r="I24" s="26">
        <f t="shared" si="0"/>
        <v>0</v>
      </c>
      <c r="J24" s="149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</row>
    <row r="25" spans="1:28" ht="20.45" customHeight="1" x14ac:dyDescent="0.2">
      <c r="A25" s="60">
        <v>2310</v>
      </c>
      <c r="B25" s="64" t="s">
        <v>16</v>
      </c>
      <c r="C25" s="62">
        <v>0</v>
      </c>
      <c r="D25" s="62">
        <v>0</v>
      </c>
      <c r="E25" s="63">
        <v>0</v>
      </c>
      <c r="H25" s="123">
        <f>C25-D25-E25</f>
        <v>0</v>
      </c>
      <c r="I25" s="26">
        <f t="shared" si="0"/>
        <v>0</v>
      </c>
      <c r="J25" s="149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</row>
    <row r="26" spans="1:28" ht="20.45" customHeight="1" x14ac:dyDescent="0.2">
      <c r="A26" s="60">
        <v>2350</v>
      </c>
      <c r="B26" s="61" t="s">
        <v>17</v>
      </c>
      <c r="C26" s="62">
        <v>0</v>
      </c>
      <c r="D26" s="62">
        <v>0</v>
      </c>
      <c r="E26" s="63">
        <v>0</v>
      </c>
      <c r="H26" s="123">
        <f>C26-D26-E26</f>
        <v>0</v>
      </c>
      <c r="I26" s="26">
        <f t="shared" si="0"/>
        <v>0</v>
      </c>
      <c r="J26" s="149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</row>
    <row r="27" spans="1:28" ht="20.45" customHeight="1" x14ac:dyDescent="0.2">
      <c r="A27" s="60">
        <v>2390</v>
      </c>
      <c r="B27" s="61" t="s">
        <v>46</v>
      </c>
      <c r="C27" s="62">
        <v>0</v>
      </c>
      <c r="D27" s="62">
        <v>0</v>
      </c>
      <c r="E27" s="63">
        <v>0</v>
      </c>
      <c r="H27" s="123">
        <f>C27-D27-E27</f>
        <v>0</v>
      </c>
      <c r="I27" s="26">
        <f t="shared" si="0"/>
        <v>0</v>
      </c>
      <c r="J27" s="149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</row>
    <row r="28" spans="1:28" ht="25.5" customHeight="1" x14ac:dyDescent="0.2">
      <c r="A28" s="60">
        <v>3260</v>
      </c>
      <c r="B28" s="65" t="s">
        <v>47</v>
      </c>
      <c r="C28" s="62">
        <v>13650</v>
      </c>
      <c r="D28" s="62">
        <v>7450</v>
      </c>
      <c r="E28" s="63">
        <v>6204.39</v>
      </c>
      <c r="H28" s="123">
        <f>C28-D28-E28</f>
        <v>-4.3900000000003274</v>
      </c>
      <c r="I28" s="26">
        <f t="shared" si="0"/>
        <v>6204.39</v>
      </c>
      <c r="J28" s="149"/>
      <c r="K28" s="184">
        <v>250</v>
      </c>
      <c r="L28" s="184">
        <v>250</v>
      </c>
      <c r="M28" s="184">
        <v>1000</v>
      </c>
      <c r="N28" s="184">
        <v>250</v>
      </c>
      <c r="O28" s="184">
        <v>250</v>
      </c>
      <c r="P28" s="184">
        <v>250</v>
      </c>
      <c r="Q28" s="184">
        <v>250</v>
      </c>
      <c r="R28" s="184">
        <v>400</v>
      </c>
      <c r="S28" s="184">
        <v>250</v>
      </c>
      <c r="T28" s="184">
        <v>250</v>
      </c>
      <c r="U28" s="184">
        <v>250</v>
      </c>
      <c r="V28" s="184">
        <v>400</v>
      </c>
      <c r="W28" s="184">
        <v>250</v>
      </c>
      <c r="X28" s="184">
        <v>250</v>
      </c>
      <c r="Y28" s="184">
        <v>1000</v>
      </c>
      <c r="Z28" s="184">
        <v>250</v>
      </c>
      <c r="AA28" s="184">
        <v>250</v>
      </c>
      <c r="AB28" s="184">
        <v>154.38999999999999</v>
      </c>
    </row>
    <row r="29" spans="1:28" ht="20.45" customHeight="1" x14ac:dyDescent="0.2">
      <c r="A29" s="60">
        <v>5230</v>
      </c>
      <c r="B29" s="66" t="s">
        <v>6</v>
      </c>
      <c r="C29" s="62">
        <v>7760</v>
      </c>
      <c r="D29" s="62">
        <v>528.38</v>
      </c>
      <c r="E29" s="63">
        <v>7229.1</v>
      </c>
      <c r="H29" s="123">
        <f>C29-D29-E29</f>
        <v>2.5199999999995271</v>
      </c>
      <c r="I29" s="26">
        <f t="shared" si="0"/>
        <v>7229.0999999999995</v>
      </c>
      <c r="J29" s="149"/>
      <c r="K29" s="184">
        <v>2900</v>
      </c>
      <c r="L29" s="184">
        <v>726</v>
      </c>
      <c r="M29" s="184">
        <v>1689.99</v>
      </c>
      <c r="N29" s="184">
        <v>799.91</v>
      </c>
      <c r="O29" s="184">
        <v>1113.2</v>
      </c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</row>
    <row r="30" spans="1:28" ht="24.6" customHeight="1" x14ac:dyDescent="0.2">
      <c r="A30" s="60">
        <v>7710</v>
      </c>
      <c r="B30" s="65" t="s">
        <v>19</v>
      </c>
      <c r="C30" s="62">
        <v>0</v>
      </c>
      <c r="D30" s="62">
        <v>0</v>
      </c>
      <c r="E30" s="63">
        <v>0</v>
      </c>
    </row>
    <row r="31" spans="1:28" ht="20.45" customHeight="1" x14ac:dyDescent="0.25">
      <c r="A31" s="67"/>
      <c r="B31" s="59" t="s">
        <v>48</v>
      </c>
      <c r="C31" s="68">
        <f>SUM(C14:C30)</f>
        <v>25720</v>
      </c>
      <c r="D31" s="68">
        <f>SUM(D14:D30)</f>
        <v>10273.929999999998</v>
      </c>
      <c r="E31" s="69">
        <f>SUM(E14:E30)</f>
        <v>15446.070000000002</v>
      </c>
    </row>
    <row r="32" spans="1:28" ht="15.75" thickBot="1" x14ac:dyDescent="0.3">
      <c r="A32" s="70"/>
      <c r="B32" s="71" t="s">
        <v>49</v>
      </c>
      <c r="C32" s="72"/>
      <c r="D32" s="73">
        <f>D12+D13-D31</f>
        <v>7392.0700000000015</v>
      </c>
      <c r="E32" s="74">
        <f>E12+E13-E31</f>
        <v>0</v>
      </c>
      <c r="H32" s="123">
        <f>SUM(H15:H31)</f>
        <v>-8.5265128291212022E-13</v>
      </c>
    </row>
    <row r="33" spans="1:5" ht="8.4499999999999993" customHeight="1" x14ac:dyDescent="0.2">
      <c r="A33" s="182"/>
      <c r="B33" s="183"/>
      <c r="C33" s="183"/>
      <c r="D33" s="183"/>
      <c r="E33" s="183"/>
    </row>
    <row r="34" spans="1:5" ht="12.6" customHeight="1" x14ac:dyDescent="0.2">
      <c r="A34" s="106" t="s">
        <v>53</v>
      </c>
      <c r="B34" s="106"/>
      <c r="C34" s="107"/>
      <c r="D34" s="1"/>
      <c r="E34" s="108"/>
    </row>
    <row r="35" spans="1:5" x14ac:dyDescent="0.2">
      <c r="A35" s="109"/>
      <c r="B35" s="110"/>
      <c r="C35" s="111"/>
      <c r="D35" s="111"/>
      <c r="E35" s="111"/>
    </row>
    <row r="36" spans="1:5" x14ac:dyDescent="0.2">
      <c r="A36" s="109"/>
      <c r="B36" s="110"/>
      <c r="C36" s="111"/>
      <c r="D36" s="111"/>
      <c r="E36" s="111"/>
    </row>
    <row r="37" spans="1:5" x14ac:dyDescent="0.2">
      <c r="A37" s="75" t="s">
        <v>50</v>
      </c>
      <c r="B37" s="45"/>
      <c r="D37" s="45"/>
      <c r="E37" s="45"/>
    </row>
    <row r="38" spans="1:5" x14ac:dyDescent="0.2">
      <c r="A38" s="75" t="s">
        <v>68</v>
      </c>
      <c r="B38" s="76"/>
      <c r="C38" s="76"/>
      <c r="D38" s="77"/>
      <c r="E38" s="112"/>
    </row>
    <row r="39" spans="1:5" x14ac:dyDescent="0.2">
      <c r="A39" s="118" t="s">
        <v>80</v>
      </c>
      <c r="B39" s="118"/>
      <c r="C39" s="118"/>
      <c r="D39" s="118"/>
      <c r="E39" s="112"/>
    </row>
    <row r="40" spans="1:5" x14ac:dyDescent="0.2">
      <c r="A40" s="76"/>
      <c r="B40" s="76"/>
      <c r="C40" s="76"/>
      <c r="D40" s="76"/>
      <c r="E40" s="78"/>
    </row>
    <row r="41" spans="1:5" x14ac:dyDescent="0.2">
      <c r="A41" s="76"/>
      <c r="B41" s="76"/>
      <c r="C41" s="76"/>
      <c r="D41" s="76"/>
      <c r="E41" s="78"/>
    </row>
    <row r="42" spans="1:5" x14ac:dyDescent="0.2">
      <c r="A42" s="76"/>
      <c r="B42" s="76"/>
      <c r="C42" s="76"/>
      <c r="D42" s="76"/>
      <c r="E42" s="78"/>
    </row>
    <row r="43" spans="1:5" x14ac:dyDescent="0.2">
      <c r="A43" s="76"/>
      <c r="B43" s="76"/>
      <c r="C43" s="76"/>
      <c r="D43" s="76"/>
      <c r="E43" s="78"/>
    </row>
    <row r="44" spans="1:5" x14ac:dyDescent="0.2">
      <c r="A44" s="76"/>
      <c r="B44" s="76"/>
      <c r="C44" s="76"/>
      <c r="D44" s="76"/>
      <c r="E44" s="78"/>
    </row>
    <row r="45" spans="1:5" x14ac:dyDescent="0.2">
      <c r="A45" s="76"/>
      <c r="B45" s="76"/>
      <c r="C45" s="76"/>
      <c r="D45" s="76"/>
      <c r="E45" s="78"/>
    </row>
    <row r="46" spans="1:5" x14ac:dyDescent="0.2">
      <c r="A46" s="76"/>
      <c r="B46" s="76"/>
      <c r="C46" s="76"/>
      <c r="D46" s="76"/>
      <c r="E46" s="78"/>
    </row>
    <row r="47" spans="1:5" x14ac:dyDescent="0.2">
      <c r="A47" s="76"/>
      <c r="B47" s="76"/>
      <c r="C47" s="76"/>
      <c r="D47" s="76"/>
      <c r="E47" s="78"/>
    </row>
    <row r="48" spans="1:5" x14ac:dyDescent="0.2">
      <c r="A48" s="76"/>
      <c r="B48" s="76"/>
      <c r="C48" s="76"/>
      <c r="D48" s="76"/>
      <c r="E48" s="78"/>
    </row>
    <row r="49" spans="1:10" ht="15.95" customHeight="1" x14ac:dyDescent="0.2">
      <c r="A49" s="101" t="str">
        <f>A2</f>
        <v>Sadarbības līgums Nr. 2.2.1.1 - 23/50</v>
      </c>
      <c r="B49" s="76"/>
      <c r="C49" s="76"/>
      <c r="D49" s="76"/>
      <c r="E49" s="78"/>
    </row>
    <row r="50" spans="1:10" x14ac:dyDescent="0.2">
      <c r="A50" s="76"/>
      <c r="B50" s="76"/>
      <c r="C50" s="76"/>
      <c r="D50" s="76"/>
      <c r="E50" s="78"/>
    </row>
    <row r="51" spans="1:10" ht="20.100000000000001" customHeight="1" x14ac:dyDescent="0.25">
      <c r="A51" s="176" t="str">
        <f>A3</f>
        <v>Latvijas Pauerliftinga federācijas</v>
      </c>
      <c r="B51" s="176"/>
      <c r="C51" s="176"/>
      <c r="D51" s="176"/>
      <c r="E51" s="176"/>
    </row>
    <row r="52" spans="1:10" x14ac:dyDescent="0.2">
      <c r="A52" s="179" t="s">
        <v>63</v>
      </c>
      <c r="B52" s="179"/>
      <c r="C52" s="179"/>
      <c r="D52" s="179"/>
      <c r="E52" s="179"/>
    </row>
    <row r="53" spans="1:10" x14ac:dyDescent="0.2">
      <c r="A53" s="76"/>
      <c r="B53" s="76"/>
      <c r="C53" s="76"/>
      <c r="D53" s="76"/>
      <c r="E53" s="78"/>
    </row>
    <row r="54" spans="1:10" ht="15" x14ac:dyDescent="0.25">
      <c r="A54" s="180" t="s">
        <v>74</v>
      </c>
      <c r="B54" s="180"/>
      <c r="C54" s="180"/>
      <c r="D54" s="180"/>
      <c r="E54" s="89" t="s">
        <v>66</v>
      </c>
      <c r="F54" s="89"/>
    </row>
    <row r="55" spans="1:10" ht="15" x14ac:dyDescent="0.25">
      <c r="A55" s="180" t="s">
        <v>75</v>
      </c>
      <c r="B55" s="180"/>
      <c r="C55" s="180"/>
      <c r="D55" s="180"/>
      <c r="E55" s="99"/>
      <c r="G55" s="89"/>
    </row>
    <row r="56" spans="1:10" ht="15" x14ac:dyDescent="0.25">
      <c r="A56" s="79"/>
      <c r="B56" s="79"/>
      <c r="C56" s="79"/>
      <c r="D56" s="79"/>
      <c r="E56" s="79"/>
      <c r="G56" s="89"/>
    </row>
    <row r="57" spans="1:10" ht="15" x14ac:dyDescent="0.25">
      <c r="A57" s="100" t="str">
        <f>A9</f>
        <v>par 2023. gada ceturto ceturksni</v>
      </c>
      <c r="B57" s="79"/>
      <c r="C57" s="79"/>
      <c r="D57" s="79"/>
      <c r="E57" s="79"/>
      <c r="G57" s="89"/>
    </row>
    <row r="58" spans="1:10" ht="15" x14ac:dyDescent="0.25">
      <c r="A58" s="79"/>
      <c r="B58" s="79"/>
      <c r="C58" s="79"/>
      <c r="D58" s="79"/>
      <c r="E58" s="79"/>
      <c r="G58" s="89"/>
    </row>
    <row r="59" spans="1:10" ht="50.45" customHeight="1" x14ac:dyDescent="0.2">
      <c r="A59" s="116" t="s">
        <v>4</v>
      </c>
      <c r="B59" s="90" t="s">
        <v>70</v>
      </c>
      <c r="C59" s="90" t="s">
        <v>42</v>
      </c>
      <c r="D59" s="90" t="s">
        <v>67</v>
      </c>
      <c r="E59" s="90" t="s">
        <v>81</v>
      </c>
      <c r="F59" s="90" t="s">
        <v>55</v>
      </c>
      <c r="G59" s="117" t="s">
        <v>26</v>
      </c>
    </row>
    <row r="60" spans="1:10" s="82" customFormat="1" ht="11.45" customHeight="1" x14ac:dyDescent="0.2">
      <c r="A60" s="181" t="s">
        <v>60</v>
      </c>
      <c r="B60" s="181"/>
      <c r="C60" s="102">
        <f>SUM(C61:C81)</f>
        <v>15585</v>
      </c>
      <c r="D60" s="102">
        <f>SUM(D61:D81)</f>
        <v>5953.45</v>
      </c>
      <c r="E60" s="102">
        <f>SUM(E61:E81)</f>
        <v>9654.9</v>
      </c>
      <c r="F60" s="102">
        <f>SUM(D60:E60)</f>
        <v>15608.349999999999</v>
      </c>
      <c r="G60" s="102">
        <f>C60-F60</f>
        <v>-23.349999999998545</v>
      </c>
      <c r="J60" s="147"/>
    </row>
    <row r="61" spans="1:10" s="82" customFormat="1" ht="11.45" customHeight="1" x14ac:dyDescent="0.2">
      <c r="A61" s="88">
        <v>1</v>
      </c>
      <c r="B61" s="120" t="str">
        <f>Tāme!C13</f>
        <v>Eiropas čempionāts spēka trīscīņā veterāniem</v>
      </c>
      <c r="C61" s="97">
        <f>Tāme!W13</f>
        <v>325</v>
      </c>
      <c r="D61" s="91">
        <v>324.52</v>
      </c>
      <c r="E61" s="119">
        <v>0</v>
      </c>
      <c r="F61" s="97">
        <f>SUM(D61:E61)</f>
        <v>324.52</v>
      </c>
      <c r="G61" s="97">
        <f>SUM(C61-F61)</f>
        <v>0.48000000000001819</v>
      </c>
      <c r="J61" s="147"/>
    </row>
    <row r="62" spans="1:10" s="82" customFormat="1" ht="11.45" customHeight="1" x14ac:dyDescent="0.2">
      <c r="A62" s="88">
        <v>2</v>
      </c>
      <c r="B62" s="120" t="str">
        <f>Tāme!C14</f>
        <v>SELL Spēles, sacensības spēka trīscīņā</v>
      </c>
      <c r="C62" s="97">
        <f>Tāme!W14</f>
        <v>50</v>
      </c>
      <c r="D62" s="91">
        <v>48.93</v>
      </c>
      <c r="E62" s="119">
        <v>0</v>
      </c>
      <c r="F62" s="97">
        <f t="shared" ref="F62:F94" si="1">SUM(D62:E62)</f>
        <v>48.93</v>
      </c>
      <c r="G62" s="97">
        <f t="shared" ref="G62:G70" si="2">SUM(C62-F62)</f>
        <v>1.0700000000000003</v>
      </c>
      <c r="J62" s="147"/>
    </row>
    <row r="63" spans="1:10" s="82" customFormat="1" ht="11.45" customHeight="1" x14ac:dyDescent="0.2">
      <c r="A63" s="88">
        <v>3</v>
      </c>
      <c r="B63" s="120" t="str">
        <f>Tāme!C15</f>
        <v>Pasaules čempionāts spēka trīscīņā</v>
      </c>
      <c r="C63" s="97">
        <f>Tāme!W15</f>
        <v>480</v>
      </c>
      <c r="D63" s="119">
        <v>480</v>
      </c>
      <c r="E63" s="119">
        <v>0</v>
      </c>
      <c r="F63" s="97">
        <f t="shared" si="1"/>
        <v>480</v>
      </c>
      <c r="G63" s="97">
        <f t="shared" si="2"/>
        <v>0</v>
      </c>
      <c r="J63" s="147"/>
    </row>
    <row r="64" spans="1:10" s="82" customFormat="1" ht="11.45" customHeight="1" x14ac:dyDescent="0.2">
      <c r="A64" s="88">
        <v>4</v>
      </c>
      <c r="B64" s="120" t="str">
        <f>Tāme!C16</f>
        <v>Pasaules studentu čempionāts spēka trīscīņā</v>
      </c>
      <c r="C64" s="97">
        <f>Tāme!W16</f>
        <v>360</v>
      </c>
      <c r="D64" s="119"/>
      <c r="E64" s="119">
        <v>360</v>
      </c>
      <c r="F64" s="97">
        <f t="shared" si="1"/>
        <v>360</v>
      </c>
      <c r="G64" s="97">
        <f t="shared" si="2"/>
        <v>0</v>
      </c>
      <c r="J64" s="147"/>
    </row>
    <row r="65" spans="1:10" s="82" customFormat="1" ht="11.45" customHeight="1" x14ac:dyDescent="0.2">
      <c r="A65" s="88">
        <v>5</v>
      </c>
      <c r="B65" s="120" t="str">
        <f>Tāme!C17</f>
        <v>Eiropas čempionāts spēka trīscīņā</v>
      </c>
      <c r="C65" s="97">
        <f>Tāme!W17</f>
        <v>690</v>
      </c>
      <c r="D65" s="119"/>
      <c r="E65" s="119">
        <v>690</v>
      </c>
      <c r="F65" s="97">
        <f t="shared" si="1"/>
        <v>690</v>
      </c>
      <c r="G65" s="97">
        <f t="shared" si="2"/>
        <v>0</v>
      </c>
      <c r="J65" s="147"/>
    </row>
    <row r="66" spans="1:10" s="82" customFormat="1" ht="11.45" customHeight="1" x14ac:dyDescent="0.2">
      <c r="A66" s="88">
        <v>6</v>
      </c>
      <c r="B66" s="120" t="str">
        <f>Tāme!C18</f>
        <v>Vidzemes čempionāts spēka trīscīņā</v>
      </c>
      <c r="C66" s="97">
        <f>Tāme!W18</f>
        <v>500</v>
      </c>
      <c r="D66" s="119">
        <v>500</v>
      </c>
      <c r="E66" s="119">
        <v>0</v>
      </c>
      <c r="F66" s="97">
        <f t="shared" si="1"/>
        <v>500</v>
      </c>
      <c r="G66" s="97">
        <f t="shared" si="2"/>
        <v>0</v>
      </c>
      <c r="J66" s="147"/>
    </row>
    <row r="67" spans="1:10" s="82" customFormat="1" ht="11.45" customHeight="1" x14ac:dyDescent="0.2">
      <c r="A67" s="88">
        <v>7</v>
      </c>
      <c r="B67" s="120" t="str">
        <f>Tāme!C19</f>
        <v>Degumnieku čempionāts spiešanā guļus</v>
      </c>
      <c r="C67" s="97">
        <f>Tāme!W19</f>
        <v>300</v>
      </c>
      <c r="D67" s="119">
        <v>300</v>
      </c>
      <c r="E67" s="119">
        <v>0</v>
      </c>
      <c r="F67" s="97">
        <f t="shared" si="1"/>
        <v>300</v>
      </c>
      <c r="G67" s="97">
        <f t="shared" si="2"/>
        <v>0</v>
      </c>
      <c r="J67" s="147"/>
    </row>
    <row r="68" spans="1:10" x14ac:dyDescent="0.2">
      <c r="A68" s="88">
        <v>8</v>
      </c>
      <c r="B68" s="120" t="str">
        <f>Tāme!C20</f>
        <v>Latvijas čempionāts spēka trīscīņā senioriem</v>
      </c>
      <c r="C68" s="97">
        <f>Tāme!W20</f>
        <v>500</v>
      </c>
      <c r="D68" s="119">
        <v>500</v>
      </c>
      <c r="E68" s="119">
        <v>0</v>
      </c>
      <c r="F68" s="97">
        <f t="shared" si="1"/>
        <v>500</v>
      </c>
      <c r="G68" s="97">
        <f t="shared" si="2"/>
        <v>0</v>
      </c>
    </row>
    <row r="69" spans="1:10" x14ac:dyDescent="0.2">
      <c r="A69" s="88">
        <v>9</v>
      </c>
      <c r="B69" s="120" t="str">
        <f>Tāme!C21</f>
        <v>Latvijas čempionāts spiešanā guļus senioriem</v>
      </c>
      <c r="C69" s="97">
        <f>Tāme!W21</f>
        <v>500</v>
      </c>
      <c r="D69" s="119">
        <v>500</v>
      </c>
      <c r="E69" s="119">
        <v>0</v>
      </c>
      <c r="F69" s="97">
        <f t="shared" si="1"/>
        <v>500</v>
      </c>
      <c r="G69" s="97">
        <f t="shared" si="2"/>
        <v>0</v>
      </c>
    </row>
    <row r="70" spans="1:10" x14ac:dyDescent="0.2">
      <c r="A70" s="88">
        <v>10</v>
      </c>
      <c r="B70" s="120" t="str">
        <f>Tāme!C22</f>
        <v>Kokneses čempionāts spēka trīscīņā</v>
      </c>
      <c r="C70" s="97">
        <f>Tāme!W22</f>
        <v>300</v>
      </c>
      <c r="D70" s="119">
        <v>300</v>
      </c>
      <c r="E70" s="119">
        <v>0</v>
      </c>
      <c r="F70" s="97">
        <f t="shared" si="1"/>
        <v>300</v>
      </c>
      <c r="G70" s="97">
        <f t="shared" si="2"/>
        <v>0</v>
      </c>
    </row>
    <row r="71" spans="1:10" x14ac:dyDescent="0.2">
      <c r="A71" s="88">
        <v>11</v>
      </c>
      <c r="B71" s="120" t="str">
        <f>Tāme!C23</f>
        <v>Latvijas čempionāts spiešanā guļus uz atkārtojumu skaitu</v>
      </c>
      <c r="C71" s="97">
        <f>Tāme!W23</f>
        <v>500</v>
      </c>
      <c r="D71" s="119">
        <v>500</v>
      </c>
      <c r="E71" s="119">
        <v>0</v>
      </c>
      <c r="F71" s="97">
        <f t="shared" ref="F71:F72" si="3">SUM(D71:E71)</f>
        <v>500</v>
      </c>
      <c r="G71" s="97">
        <f t="shared" ref="G71:G72" si="4">SUM(C71-F71)</f>
        <v>0</v>
      </c>
    </row>
    <row r="72" spans="1:10" x14ac:dyDescent="0.2">
      <c r="A72" s="88">
        <v>12</v>
      </c>
      <c r="B72" s="120" t="str">
        <f>Tāme!C24</f>
        <v>Jēkabpils čempionāts spiešanā guļus</v>
      </c>
      <c r="C72" s="97">
        <f>Tāme!W24</f>
        <v>400</v>
      </c>
      <c r="D72" s="119">
        <v>400</v>
      </c>
      <c r="E72" s="119">
        <v>0</v>
      </c>
      <c r="F72" s="97">
        <f t="shared" si="3"/>
        <v>400</v>
      </c>
      <c r="G72" s="97">
        <f t="shared" si="4"/>
        <v>0</v>
      </c>
    </row>
    <row r="73" spans="1:10" x14ac:dyDescent="0.2">
      <c r="A73" s="88">
        <v>13</v>
      </c>
      <c r="B73" s="120" t="str">
        <f>Tāme!C25</f>
        <v>Krimuldas čempionāts spēka divcīņā</v>
      </c>
      <c r="C73" s="97">
        <f>Tāme!W25</f>
        <v>300</v>
      </c>
      <c r="D73" s="119">
        <v>300</v>
      </c>
      <c r="E73" s="119">
        <v>0</v>
      </c>
      <c r="F73" s="97">
        <f t="shared" ref="F73:F81" si="5">SUM(D73:E73)</f>
        <v>300</v>
      </c>
      <c r="G73" s="97">
        <f t="shared" ref="G73:G81" si="6">SUM(C73-F73)</f>
        <v>0</v>
      </c>
    </row>
    <row r="74" spans="1:10" x14ac:dyDescent="0.2">
      <c r="A74" s="88">
        <v>14</v>
      </c>
      <c r="B74" s="120" t="str">
        <f>Tāme!C26</f>
        <v>Kurzemes čempionāts spēka trīscīņā</v>
      </c>
      <c r="C74" s="97">
        <f>Tāme!W26</f>
        <v>400</v>
      </c>
      <c r="D74" s="119">
        <v>400</v>
      </c>
      <c r="E74" s="119">
        <v>0</v>
      </c>
      <c r="F74" s="97">
        <f t="shared" si="5"/>
        <v>400</v>
      </c>
      <c r="G74" s="97">
        <f t="shared" si="6"/>
        <v>0</v>
      </c>
    </row>
    <row r="75" spans="1:10" x14ac:dyDescent="0.2">
      <c r="A75" s="88">
        <v>15</v>
      </c>
      <c r="B75" s="120" t="str">
        <f>Tāme!C27</f>
        <v>Kurzemes čempionāts spiešanā guļus</v>
      </c>
      <c r="C75" s="97">
        <f>Tāme!W27</f>
        <v>400</v>
      </c>
      <c r="D75" s="119">
        <v>400</v>
      </c>
      <c r="E75" s="119">
        <v>0</v>
      </c>
      <c r="F75" s="97">
        <f t="shared" si="5"/>
        <v>400</v>
      </c>
      <c r="G75" s="97">
        <f t="shared" si="6"/>
        <v>0</v>
      </c>
    </row>
    <row r="76" spans="1:10" x14ac:dyDescent="0.2">
      <c r="A76" s="88">
        <v>16</v>
      </c>
      <c r="B76" s="120" t="str">
        <f>Tāme!C28</f>
        <v>Lāčplēša Kauss spiešanā guļus</v>
      </c>
      <c r="C76" s="97">
        <f>Tāme!W28</f>
        <v>400</v>
      </c>
      <c r="D76" s="119"/>
      <c r="E76" s="119">
        <v>400</v>
      </c>
      <c r="F76" s="97">
        <f t="shared" si="5"/>
        <v>400</v>
      </c>
      <c r="G76" s="97">
        <f t="shared" si="6"/>
        <v>0</v>
      </c>
    </row>
    <row r="77" spans="1:10" x14ac:dyDescent="0.2">
      <c r="A77" s="88">
        <v>17</v>
      </c>
      <c r="B77" s="120" t="str">
        <f>Tāme!C29</f>
        <v>Latvijas atklātais čempionāts spēka trīscīņā</v>
      </c>
      <c r="C77" s="97">
        <f>Tāme!W29</f>
        <v>1000</v>
      </c>
      <c r="D77" s="119"/>
      <c r="E77" s="119">
        <v>1000</v>
      </c>
      <c r="F77" s="97">
        <f t="shared" si="5"/>
        <v>1000</v>
      </c>
      <c r="G77" s="97">
        <f t="shared" si="6"/>
        <v>0</v>
      </c>
    </row>
    <row r="78" spans="1:10" x14ac:dyDescent="0.2">
      <c r="A78" s="88">
        <v>18</v>
      </c>
      <c r="B78" s="120" t="str">
        <f>Tāme!C30</f>
        <v>Latvijas atklātais čempionāts spiešanā guļus</v>
      </c>
      <c r="C78" s="97">
        <f>Tāme!W30</f>
        <v>400</v>
      </c>
      <c r="D78" s="119"/>
      <c r="E78" s="119">
        <v>400</v>
      </c>
      <c r="F78" s="97">
        <f t="shared" si="5"/>
        <v>400</v>
      </c>
      <c r="G78" s="97">
        <f t="shared" si="6"/>
        <v>0</v>
      </c>
    </row>
    <row r="79" spans="1:10" x14ac:dyDescent="0.2">
      <c r="A79" s="88">
        <v>19</v>
      </c>
      <c r="B79" s="120" t="str">
        <f>Tāme!C31</f>
        <v>LPF informācijas sistēmas tālāka programēšana</v>
      </c>
      <c r="C79" s="97">
        <f>Tāme!W31</f>
        <v>1000</v>
      </c>
      <c r="D79" s="119">
        <v>1000</v>
      </c>
      <c r="E79" s="119"/>
      <c r="F79" s="97">
        <f t="shared" si="5"/>
        <v>1000</v>
      </c>
      <c r="G79" s="97">
        <f t="shared" si="6"/>
        <v>0</v>
      </c>
    </row>
    <row r="80" spans="1:10" x14ac:dyDescent="0.2">
      <c r="A80" s="88">
        <v>20</v>
      </c>
      <c r="B80" s="120" t="str">
        <f>Tāme!C32</f>
        <v>Biroja tehnika (2 TV monitori, foto tehnika, tiesnešu gaismu sistēma)</v>
      </c>
      <c r="C80" s="97">
        <f>Tāme!W32</f>
        <v>2180</v>
      </c>
      <c r="D80" s="119"/>
      <c r="E80" s="119">
        <v>2214.91</v>
      </c>
      <c r="F80" s="97">
        <f t="shared" si="5"/>
        <v>2214.91</v>
      </c>
      <c r="G80" s="97">
        <f t="shared" si="6"/>
        <v>-34.909999999999854</v>
      </c>
      <c r="J80" s="149"/>
    </row>
    <row r="81" spans="1:13" x14ac:dyDescent="0.2">
      <c r="A81" s="88">
        <v>21</v>
      </c>
      <c r="B81" s="120" t="str">
        <f>Tāme!C33</f>
        <v>Inventāra iegāde (3 statīvi)</v>
      </c>
      <c r="C81" s="97">
        <f>Tāme!W33</f>
        <v>4600</v>
      </c>
      <c r="D81" s="119"/>
      <c r="E81" s="119">
        <v>4589.99</v>
      </c>
      <c r="F81" s="97">
        <f t="shared" si="5"/>
        <v>4589.99</v>
      </c>
      <c r="G81" s="97">
        <f t="shared" si="6"/>
        <v>10.010000000000218</v>
      </c>
    </row>
    <row r="82" spans="1:13" ht="31.5" customHeight="1" x14ac:dyDescent="0.2">
      <c r="A82" s="177" t="s">
        <v>61</v>
      </c>
      <c r="B82" s="177"/>
      <c r="C82" s="103">
        <f>SUM(C83:C92)</f>
        <v>7750</v>
      </c>
      <c r="D82" s="103">
        <f t="shared" ref="D82" si="7">SUM(D83:D92)</f>
        <v>3350</v>
      </c>
      <c r="E82" s="103">
        <f>SUM(E83:E92)</f>
        <v>4404.3899999999994</v>
      </c>
      <c r="F82" s="104">
        <f>SUM(D82:E82)</f>
        <v>7754.3899999999994</v>
      </c>
      <c r="G82" s="104">
        <f>C82-F82</f>
        <v>-4.3899999999994179</v>
      </c>
      <c r="M82" s="26"/>
    </row>
    <row r="83" spans="1:13" x14ac:dyDescent="0.2">
      <c r="A83" s="88">
        <v>1</v>
      </c>
      <c r="B83" s="125" t="str">
        <f>Tāme!C35</f>
        <v>Latvijas čempionāts spēka trīscīņā jauniešiem un junioriem</v>
      </c>
      <c r="C83" s="97">
        <f>Tāme!W35</f>
        <v>1000</v>
      </c>
      <c r="D83" s="119">
        <v>1000</v>
      </c>
      <c r="E83" s="119"/>
      <c r="F83" s="97">
        <f t="shared" si="1"/>
        <v>1000</v>
      </c>
      <c r="G83" s="97">
        <f t="shared" ref="G83:G92" si="8">SUM(C83-F83)</f>
        <v>0</v>
      </c>
    </row>
    <row r="84" spans="1:13" x14ac:dyDescent="0.2">
      <c r="A84" s="88">
        <v>2</v>
      </c>
      <c r="B84" s="125" t="str">
        <f>Tāme!C36</f>
        <v>Latvijas augstskolu čempionāts spēka trīscīņā</v>
      </c>
      <c r="C84" s="97">
        <f>Tāme!W36</f>
        <v>250</v>
      </c>
      <c r="D84" s="119">
        <v>250</v>
      </c>
      <c r="E84" s="119"/>
      <c r="F84" s="97">
        <f t="shared" si="1"/>
        <v>250</v>
      </c>
      <c r="G84" s="97">
        <f t="shared" si="8"/>
        <v>0</v>
      </c>
    </row>
    <row r="85" spans="1:13" x14ac:dyDescent="0.2">
      <c r="A85" s="88">
        <v>3</v>
      </c>
      <c r="B85" s="125" t="str">
        <f>Tāme!C37</f>
        <v>Latvijas čempionāts spiešanā guļus jauniešiem un junioriem</v>
      </c>
      <c r="C85" s="97">
        <f>Tāme!W37</f>
        <v>500</v>
      </c>
      <c r="D85" s="119">
        <v>500</v>
      </c>
      <c r="E85" s="119"/>
      <c r="F85" s="97">
        <f t="shared" si="1"/>
        <v>500</v>
      </c>
      <c r="G85" s="97">
        <f t="shared" si="8"/>
        <v>0</v>
      </c>
    </row>
    <row r="86" spans="1:13" x14ac:dyDescent="0.2">
      <c r="A86" s="88">
        <v>4</v>
      </c>
      <c r="B86" s="125" t="str">
        <f>Tāme!C38</f>
        <v>Latvijas skolu čempionāti spiešanā guļus</v>
      </c>
      <c r="C86" s="97">
        <f>Tāme!W38</f>
        <v>4750</v>
      </c>
      <c r="D86" s="119">
        <v>1600</v>
      </c>
      <c r="E86" s="119">
        <v>3154.39</v>
      </c>
      <c r="F86" s="97">
        <f t="shared" si="1"/>
        <v>4754.3899999999994</v>
      </c>
      <c r="G86" s="97">
        <f t="shared" si="8"/>
        <v>-4.3899999999994179</v>
      </c>
    </row>
    <row r="87" spans="1:13" x14ac:dyDescent="0.2">
      <c r="A87" s="20">
        <v>5</v>
      </c>
      <c r="B87" s="125" t="str">
        <f>Tāme!C39</f>
        <v>Latvijas augstskolu iekšējie čempionāti spiešanā guļus</v>
      </c>
      <c r="C87" s="97">
        <f>Tāme!W39</f>
        <v>1000</v>
      </c>
      <c r="D87" s="92"/>
      <c r="E87" s="119">
        <v>1000</v>
      </c>
      <c r="F87" s="97">
        <f t="shared" si="1"/>
        <v>1000</v>
      </c>
      <c r="G87" s="97">
        <f t="shared" si="8"/>
        <v>0</v>
      </c>
    </row>
    <row r="88" spans="1:13" x14ac:dyDescent="0.2">
      <c r="A88" s="20">
        <v>6</v>
      </c>
      <c r="B88" s="125" t="str">
        <f>Tāme!C40</f>
        <v>Latvijas augstskolu čempionāts spiešanā guļus</v>
      </c>
      <c r="C88" s="97">
        <f>Tāme!W40</f>
        <v>250</v>
      </c>
      <c r="D88" s="92"/>
      <c r="E88" s="119">
        <v>250</v>
      </c>
      <c r="F88" s="97">
        <f t="shared" si="1"/>
        <v>250</v>
      </c>
      <c r="G88" s="97">
        <f t="shared" si="8"/>
        <v>0</v>
      </c>
    </row>
    <row r="89" spans="1:13" x14ac:dyDescent="0.2">
      <c r="A89" s="20">
        <v>7</v>
      </c>
      <c r="B89" s="125"/>
      <c r="C89" s="97"/>
      <c r="D89" s="92"/>
      <c r="E89" s="119"/>
      <c r="F89" s="97">
        <f t="shared" si="1"/>
        <v>0</v>
      </c>
      <c r="G89" s="97">
        <f t="shared" si="8"/>
        <v>0</v>
      </c>
    </row>
    <row r="90" spans="1:13" x14ac:dyDescent="0.2">
      <c r="A90" s="20">
        <v>8</v>
      </c>
      <c r="B90" s="125"/>
      <c r="C90" s="97"/>
      <c r="D90" s="92"/>
      <c r="E90" s="119"/>
      <c r="F90" s="97">
        <f t="shared" si="1"/>
        <v>0</v>
      </c>
      <c r="G90" s="97">
        <f t="shared" si="8"/>
        <v>0</v>
      </c>
    </row>
    <row r="91" spans="1:13" x14ac:dyDescent="0.2">
      <c r="A91" s="20">
        <v>9</v>
      </c>
      <c r="B91" s="125"/>
      <c r="C91" s="97"/>
      <c r="D91" s="92"/>
      <c r="E91" s="119"/>
      <c r="F91" s="97">
        <f t="shared" si="1"/>
        <v>0</v>
      </c>
      <c r="G91" s="97">
        <f t="shared" si="8"/>
        <v>0</v>
      </c>
    </row>
    <row r="92" spans="1:13" x14ac:dyDescent="0.2">
      <c r="A92" s="20">
        <v>10</v>
      </c>
      <c r="B92" s="125"/>
      <c r="C92" s="97"/>
      <c r="D92" s="92"/>
      <c r="E92" s="92"/>
      <c r="F92" s="97">
        <f t="shared" si="1"/>
        <v>0</v>
      </c>
      <c r="G92" s="97">
        <f t="shared" si="8"/>
        <v>0</v>
      </c>
    </row>
    <row r="93" spans="1:13" s="96" customFormat="1" ht="30.6" customHeight="1" x14ac:dyDescent="0.2">
      <c r="A93" s="177" t="s">
        <v>62</v>
      </c>
      <c r="B93" s="177"/>
      <c r="C93" s="104">
        <f>SUM(C94:C95)</f>
        <v>2385</v>
      </c>
      <c r="D93" s="104">
        <f t="shared" ref="D93:F93" si="9">SUM(D94:D95)</f>
        <v>970.48</v>
      </c>
      <c r="E93" s="104">
        <f t="shared" si="9"/>
        <v>1386.78</v>
      </c>
      <c r="F93" s="104">
        <f t="shared" si="9"/>
        <v>2357.2600000000002</v>
      </c>
      <c r="G93" s="104">
        <f>SUM(G94:G95)</f>
        <v>27.740000000000009</v>
      </c>
      <c r="J93" s="148"/>
    </row>
    <row r="94" spans="1:13" x14ac:dyDescent="0.2">
      <c r="A94" s="20">
        <v>1</v>
      </c>
      <c r="B94" s="125" t="s">
        <v>89</v>
      </c>
      <c r="C94" s="97">
        <v>1405</v>
      </c>
      <c r="D94" s="119">
        <v>442.1</v>
      </c>
      <c r="E94" s="119">
        <v>962.58</v>
      </c>
      <c r="F94" s="97">
        <f>SUM(D94:E94)</f>
        <v>1404.68</v>
      </c>
      <c r="G94" s="97">
        <f>SUM(C94-F94)</f>
        <v>0.31999999999993634</v>
      </c>
      <c r="I94" s="26"/>
      <c r="J94" s="149"/>
    </row>
    <row r="95" spans="1:13" x14ac:dyDescent="0.2">
      <c r="A95" s="20">
        <v>2</v>
      </c>
      <c r="B95" s="125" t="s">
        <v>153</v>
      </c>
      <c r="C95" s="97">
        <v>980</v>
      </c>
      <c r="D95" s="119">
        <v>528.38</v>
      </c>
      <c r="E95" s="119">
        <v>424.2</v>
      </c>
      <c r="F95" s="97">
        <f t="shared" ref="F95" si="10">SUM(D95:E95)</f>
        <v>952.57999999999993</v>
      </c>
      <c r="G95" s="97">
        <f>SUM(C95-F95)</f>
        <v>27.420000000000073</v>
      </c>
      <c r="I95" s="26"/>
      <c r="J95" s="149"/>
    </row>
    <row r="96" spans="1:13" s="96" customFormat="1" x14ac:dyDescent="0.2">
      <c r="A96" s="178" t="s">
        <v>54</v>
      </c>
      <c r="B96" s="178"/>
      <c r="C96" s="95">
        <f>SUM(C93,C82,C60)</f>
        <v>25720</v>
      </c>
      <c r="D96" s="95">
        <f>SUM(D93,D82,D60)</f>
        <v>10273.93</v>
      </c>
      <c r="E96" s="95">
        <f>SUM(E93,E82,E60)</f>
        <v>15446.07</v>
      </c>
      <c r="F96" s="95">
        <f>SUM(D96:E96)</f>
        <v>25720</v>
      </c>
      <c r="G96" s="94">
        <f>C96-F96</f>
        <v>0</v>
      </c>
      <c r="J96" s="148"/>
    </row>
    <row r="98" spans="1:2" x14ac:dyDescent="0.2">
      <c r="A98" s="92"/>
      <c r="B98" s="93" t="s">
        <v>71</v>
      </c>
    </row>
    <row r="99" spans="1:2" x14ac:dyDescent="0.2">
      <c r="A99" s="98"/>
      <c r="B99" s="93" t="s">
        <v>76</v>
      </c>
    </row>
    <row r="103" spans="1:2" x14ac:dyDescent="0.2">
      <c r="A103" s="1" t="s">
        <v>87</v>
      </c>
    </row>
  </sheetData>
  <mergeCells count="14">
    <mergeCell ref="A3:E3"/>
    <mergeCell ref="A60:B60"/>
    <mergeCell ref="A82:B82"/>
    <mergeCell ref="A33:E33"/>
    <mergeCell ref="A4:E4"/>
    <mergeCell ref="A7:D7"/>
    <mergeCell ref="A6:D6"/>
    <mergeCell ref="A93:B93"/>
    <mergeCell ref="A96:B96"/>
    <mergeCell ref="A8:E8"/>
    <mergeCell ref="A51:E51"/>
    <mergeCell ref="A52:E52"/>
    <mergeCell ref="A54:D54"/>
    <mergeCell ref="A55:D55"/>
  </mergeCells>
  <pageMargins left="0.70866141732283472" right="0.70866141732283472" top="0.74803149606299213" bottom="0.74803149606299213" header="0.31496062992125984" footer="0.31496062992125984"/>
  <pageSetup scale="82" fitToHeight="0" orientation="portrait" r:id="rId1"/>
  <headerFooter>
    <oddHeader>&amp;CValsts budžeta apakšprogramma 09.09. "Sporta federācijas un sporta pasākumi"</oddHeader>
    <oddFooter>&amp;CDOKUMENTS PARAKSTĪTS AR DROŠU ELEKTRONISKO PARAKSTU UN SATUR LAIKA ZĪMOGU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Tāme</vt:lpstr>
      <vt:lpstr>Finansēšanas plāns</vt:lpstr>
      <vt:lpstr>Atskaite</vt:lpstr>
    </vt:vector>
  </TitlesOfParts>
  <Company>LSFP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&lt;maris.liepins@lsfp.lv&gt;</dc:creator>
  <cp:lastModifiedBy>Windows User</cp:lastModifiedBy>
  <cp:lastPrinted>2022-03-22T09:10:23Z</cp:lastPrinted>
  <dcterms:created xsi:type="dcterms:W3CDTF">2002-02-14T07:19:10Z</dcterms:created>
  <dcterms:modified xsi:type="dcterms:W3CDTF">2024-01-04T11:08:14Z</dcterms:modified>
</cp:coreProperties>
</file>