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7045\Downloads\"/>
    </mc:Choice>
  </mc:AlternateContent>
  <xr:revisionPtr revIDLastSave="0" documentId="8_{54EC91A8-AF83-4DF9-8645-1904BB5767BE}" xr6:coauthVersionLast="47" xr6:coauthVersionMax="47" xr10:uidLastSave="{00000000-0000-0000-0000-000000000000}"/>
  <bookViews>
    <workbookView xWindow="-120" yWindow="-120" windowWidth="29040" windowHeight="15840" firstSheet="8" activeTab="14" xr2:uid="{00000000-000D-0000-FFFF-FFFF00000000}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5" r:id="rId14"/>
    <sheet name="2024" sheetId="16" r:id="rId15"/>
  </sheets>
  <definedNames>
    <definedName name="_xlnm._FilterDatabase" localSheetId="1" hidden="1">'2011'!$A$6:$BB$36</definedName>
    <definedName name="_xlnm._FilterDatabase" localSheetId="2" hidden="1">'2012'!$A$7:$F$40</definedName>
    <definedName name="_xlnm._FilterDatabase" localSheetId="3" hidden="1">'2013'!$A$7:$CL$41</definedName>
    <definedName name="_xlnm._FilterDatabase" localSheetId="4" hidden="1">'2014'!$A$7:$CT$42</definedName>
    <definedName name="_xlnm._FilterDatabase" localSheetId="5" hidden="1">'2015'!$A$7:$CQ$45</definedName>
    <definedName name="_xlnm._FilterDatabase" localSheetId="6" hidden="1">'2016'!$A$7:$DI$47</definedName>
    <definedName name="_xlnm._FilterDatabase" localSheetId="7" hidden="1">'2017'!$A$7:$EH$47</definedName>
    <definedName name="_xlnm._FilterDatabase" localSheetId="8" hidden="1">'2018'!$A$7:$EV$48</definedName>
    <definedName name="_xlnm._FilterDatabase" localSheetId="9" hidden="1">'2019'!$A$6:$FH$51</definedName>
    <definedName name="_xlnm._FilterDatabase" localSheetId="10" hidden="1">'2020'!$A$7:$FH$54</definedName>
    <definedName name="_xlnm._FilterDatabase" localSheetId="11" hidden="1">'2021'!$A$7:$EF$53</definedName>
    <definedName name="_xlnm._FilterDatabase" localSheetId="12" hidden="1">'2022'!$A$7:$EP$58</definedName>
    <definedName name="_xlnm._FilterDatabase" localSheetId="13" hidden="1">'2023'!$A$7:$ET$57</definedName>
    <definedName name="_xlnm._FilterDatabase" localSheetId="14" hidden="1">'2024'!$A$7:$ET$55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6" l="1"/>
  <c r="F56" i="16"/>
  <c r="F57" i="16"/>
  <c r="F58" i="16"/>
  <c r="F59" i="16"/>
  <c r="F60" i="16"/>
  <c r="F61" i="16"/>
  <c r="F62" i="16"/>
  <c r="F10" i="16"/>
  <c r="F28" i="16"/>
  <c r="F31" i="16"/>
  <c r="F30" i="16"/>
  <c r="F35" i="16"/>
  <c r="F34" i="16"/>
  <c r="F33" i="16"/>
  <c r="F40" i="16"/>
  <c r="F39" i="16"/>
  <c r="F41" i="16"/>
  <c r="F42" i="16"/>
  <c r="F43" i="16"/>
  <c r="F44" i="16"/>
  <c r="F55" i="16"/>
  <c r="F54" i="16"/>
  <c r="F53" i="16"/>
  <c r="F51" i="16"/>
  <c r="F50" i="16"/>
  <c r="F48" i="16"/>
  <c r="F47" i="16"/>
  <c r="F45" i="16"/>
  <c r="F49" i="16"/>
  <c r="F46" i="16"/>
  <c r="F38" i="16"/>
  <c r="F37" i="16"/>
  <c r="F36" i="16"/>
  <c r="F32" i="16"/>
  <c r="F29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9" i="16"/>
  <c r="F8" i="16"/>
  <c r="F41" i="15"/>
  <c r="F10" i="15"/>
  <c r="F56" i="15"/>
  <c r="F55" i="15"/>
  <c r="F52" i="15"/>
  <c r="F51" i="15"/>
  <c r="F50" i="15"/>
  <c r="F49" i="15"/>
  <c r="F48" i="15"/>
  <c r="F47" i="15"/>
  <c r="F46" i="15"/>
  <c r="F45" i="15"/>
  <c r="F44" i="15"/>
  <c r="F43" i="15"/>
  <c r="F42" i="15"/>
  <c r="F40" i="15"/>
  <c r="F39" i="15"/>
  <c r="F37" i="15"/>
  <c r="F36" i="15"/>
  <c r="F35" i="15"/>
  <c r="F34" i="15"/>
  <c r="F33" i="15"/>
  <c r="F31" i="15"/>
  <c r="F30" i="15"/>
  <c r="F28" i="15"/>
  <c r="F18" i="15"/>
  <c r="F12" i="15"/>
  <c r="F54" i="15"/>
  <c r="F53" i="15"/>
  <c r="F38" i="15"/>
  <c r="F32" i="15"/>
  <c r="F29" i="15"/>
  <c r="F27" i="15"/>
  <c r="F26" i="15"/>
  <c r="F25" i="15"/>
  <c r="F24" i="15"/>
  <c r="F23" i="15"/>
  <c r="F22" i="15"/>
  <c r="F21" i="15"/>
  <c r="F20" i="15"/>
  <c r="F19" i="15"/>
  <c r="F17" i="15"/>
  <c r="F16" i="15"/>
  <c r="F15" i="15"/>
  <c r="F14" i="15"/>
  <c r="F13" i="15"/>
  <c r="F11" i="15"/>
  <c r="F9" i="15"/>
  <c r="F8" i="15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9" i="13"/>
  <c r="F10" i="13"/>
  <c r="F8" i="13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8" i="12"/>
  <c r="F54" i="11"/>
  <c r="F53" i="11"/>
  <c r="F52" i="11"/>
  <c r="F10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9" i="11"/>
  <c r="F8" i="1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8" i="10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8" i="9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7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8" i="7"/>
  <c r="F8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9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8" i="5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8" i="4"/>
  <c r="F40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8" i="3"/>
  <c r="F3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8" i="2"/>
  <c r="F9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8" i="1"/>
</calcChain>
</file>

<file path=xl/sharedStrings.xml><?xml version="1.0" encoding="utf-8"?>
<sst xmlns="http://schemas.openxmlformats.org/spreadsheetml/2006/main" count="6444" uniqueCount="583">
  <si>
    <t>Uzvārds, vārds</t>
  </si>
  <si>
    <t>Klubs</t>
  </si>
  <si>
    <t>Sert. Nr.</t>
  </si>
  <si>
    <t>Kategorija</t>
  </si>
  <si>
    <t>Statuss</t>
  </si>
  <si>
    <t>Dimiņš Rinalds</t>
  </si>
  <si>
    <t>1006/1</t>
  </si>
  <si>
    <t>Nacionālā</t>
  </si>
  <si>
    <t>Neaktīvs</t>
  </si>
  <si>
    <t>SP</t>
  </si>
  <si>
    <t xml:space="preserve">Vītols Almants </t>
  </si>
  <si>
    <t>1006/2</t>
  </si>
  <si>
    <t>Aktīvs</t>
  </si>
  <si>
    <t>Rožlapa Andrejs</t>
  </si>
  <si>
    <t>1006/3</t>
  </si>
  <si>
    <t>Starptautiskā</t>
  </si>
  <si>
    <t>Krūze Mārtiņš</t>
  </si>
  <si>
    <t>1006/4</t>
  </si>
  <si>
    <t>Smelovs Aleksandrs</t>
  </si>
  <si>
    <t>1206/5</t>
  </si>
  <si>
    <t>Apolons</t>
  </si>
  <si>
    <t>Ceļš Lauris</t>
  </si>
  <si>
    <t>Valmiera</t>
  </si>
  <si>
    <t>1206/6</t>
  </si>
  <si>
    <t>Dukurs Zigmārs</t>
  </si>
  <si>
    <t>1206/7</t>
  </si>
  <si>
    <t>Lūsa Antis Dāvids</t>
  </si>
  <si>
    <t>1206/8</t>
  </si>
  <si>
    <t xml:space="preserve">Miglāns Aleksandrs </t>
  </si>
  <si>
    <t>0107/9</t>
  </si>
  <si>
    <t>Jēkabpils SC</t>
  </si>
  <si>
    <t xml:space="preserve">Miglāne Olga </t>
  </si>
  <si>
    <t>0107/10</t>
  </si>
  <si>
    <t xml:space="preserve">Pauļuks Jons </t>
  </si>
  <si>
    <t>0107/11</t>
  </si>
  <si>
    <t xml:space="preserve">Grigorjevs Aleksandrs </t>
  </si>
  <si>
    <t>0107/12</t>
  </si>
  <si>
    <t>Aizkraukles SK</t>
  </si>
  <si>
    <t>Blaumanis Jānis</t>
  </si>
  <si>
    <t>0107/13</t>
  </si>
  <si>
    <t>Žieds Felikss</t>
  </si>
  <si>
    <t>0107/14</t>
  </si>
  <si>
    <t>Bauskas raj.</t>
  </si>
  <si>
    <t xml:space="preserve">Logina Jolanta </t>
  </si>
  <si>
    <t>0207/15</t>
  </si>
  <si>
    <t>Georgs 5</t>
  </si>
  <si>
    <t>Krastiņa Ieva</t>
  </si>
  <si>
    <t>0207/16</t>
  </si>
  <si>
    <t>Vidriži</t>
  </si>
  <si>
    <t xml:space="preserve">Nikitins Aleksandrs </t>
  </si>
  <si>
    <t>Rēzekne</t>
  </si>
  <si>
    <t>0207/17</t>
  </si>
  <si>
    <t>Ivaņina Oļegs</t>
  </si>
  <si>
    <t>F1</t>
  </si>
  <si>
    <t>0207/18</t>
  </si>
  <si>
    <t xml:space="preserve">Lelis Agris </t>
  </si>
  <si>
    <t>0307/19</t>
  </si>
  <si>
    <t>Panata Fitness</t>
  </si>
  <si>
    <t xml:space="preserve">Červids Juris </t>
  </si>
  <si>
    <t>Bauska</t>
  </si>
  <si>
    <t>0307/20</t>
  </si>
  <si>
    <t xml:space="preserve">Šabarovs Mihails </t>
  </si>
  <si>
    <t>0307/21</t>
  </si>
  <si>
    <t>Reinholds Gints</t>
  </si>
  <si>
    <t>0307/22</t>
  </si>
  <si>
    <t>Ķepis Artūrs</t>
  </si>
  <si>
    <t>0208/23</t>
  </si>
  <si>
    <t>Šķēls Arnis</t>
  </si>
  <si>
    <t>0208/24</t>
  </si>
  <si>
    <t>Lapiņš Raivo</t>
  </si>
  <si>
    <t>0308/25</t>
  </si>
  <si>
    <t>Birznieks Jānis</t>
  </si>
  <si>
    <t>0709/26</t>
  </si>
  <si>
    <t>Odziņš Ingus</t>
  </si>
  <si>
    <t>0210/27</t>
  </si>
  <si>
    <t>P.</t>
  </si>
  <si>
    <t>P. Summa</t>
  </si>
  <si>
    <t>Ž</t>
  </si>
  <si>
    <t>S</t>
  </si>
  <si>
    <t>Pz.</t>
  </si>
  <si>
    <t>Inčukalna č. BP</t>
  </si>
  <si>
    <t>Jēkabpils č. BP</t>
  </si>
  <si>
    <t>Gulbenes č. PL</t>
  </si>
  <si>
    <t>Latvijas č. BP</t>
  </si>
  <si>
    <t>Latvijas č. PL</t>
  </si>
  <si>
    <t>Vidzemes arodskolu č. BP</t>
  </si>
  <si>
    <t>Latvijas veterānu spēles BP</t>
  </si>
  <si>
    <t>Vidzemes č. PL</t>
  </si>
  <si>
    <t>Latvijas Jauniešu Junioru č. PL</t>
  </si>
  <si>
    <t>Latvijas Sieviešu Senioru č. PL</t>
  </si>
  <si>
    <t>Latvijas č BPT (Lido Kauss)</t>
  </si>
  <si>
    <t>Valmieras č. BPT</t>
  </si>
  <si>
    <t>Ķekavas č. DL</t>
  </si>
  <si>
    <t>Ādažu č. BP</t>
  </si>
  <si>
    <t>Alūksnes č. BP</t>
  </si>
  <si>
    <t>Talsu č. BP</t>
  </si>
  <si>
    <t>Siguldas č. BPT</t>
  </si>
  <si>
    <t>Jēkabpils č. PL (Voroņecak kauss)</t>
  </si>
  <si>
    <t>SP Valmieras č. PL</t>
  </si>
  <si>
    <t>Latvijas č. BPR</t>
  </si>
  <si>
    <t>Tiesnešu darba uzskaite</t>
  </si>
  <si>
    <t>2010. gads</t>
  </si>
  <si>
    <t>16. okt.</t>
  </si>
  <si>
    <t>4. dec.</t>
  </si>
  <si>
    <t>11. dec.</t>
  </si>
  <si>
    <t>18. dec.</t>
  </si>
  <si>
    <t>20. nov.</t>
  </si>
  <si>
    <t>T/Ž</t>
  </si>
  <si>
    <t>2011. gads</t>
  </si>
  <si>
    <t>Cīrulis Aigars</t>
  </si>
  <si>
    <t>0111/28</t>
  </si>
  <si>
    <t>Gulbene KSP</t>
  </si>
  <si>
    <t>Rukmanis Arnis</t>
  </si>
  <si>
    <t>0211/29</t>
  </si>
  <si>
    <t>12.02.</t>
  </si>
  <si>
    <t>SP Inčukalns</t>
  </si>
  <si>
    <t>SP Valmiera</t>
  </si>
  <si>
    <t>19.02.</t>
  </si>
  <si>
    <t>05.03.</t>
  </si>
  <si>
    <t>02.04.</t>
  </si>
  <si>
    <t>Kurzemes arodskolu č. BP</t>
  </si>
  <si>
    <t>05.04.</t>
  </si>
  <si>
    <t>07.04.</t>
  </si>
  <si>
    <t>16.04.</t>
  </si>
  <si>
    <t>30.04.</t>
  </si>
  <si>
    <t>01.05.</t>
  </si>
  <si>
    <t>27.05.</t>
  </si>
  <si>
    <t>30.07.</t>
  </si>
  <si>
    <t>12.09.</t>
  </si>
  <si>
    <t>Rēzeknes č. BP</t>
  </si>
  <si>
    <t>24.09.</t>
  </si>
  <si>
    <t>15.10.</t>
  </si>
  <si>
    <t>22.10.</t>
  </si>
  <si>
    <t>Ādažu č. BP, PL</t>
  </si>
  <si>
    <t>Lielups Mārtiņš</t>
  </si>
  <si>
    <t>Madona SCK</t>
  </si>
  <si>
    <t>Punktu summa</t>
  </si>
  <si>
    <t>0911/30</t>
  </si>
  <si>
    <t>12.11.</t>
  </si>
  <si>
    <t>19.11.</t>
  </si>
  <si>
    <t>26.11.</t>
  </si>
  <si>
    <t>03.12.</t>
  </si>
  <si>
    <t>10.12.</t>
  </si>
  <si>
    <t>17.12.</t>
  </si>
  <si>
    <t>SP Valmieras č. PL un BP</t>
  </si>
  <si>
    <t>Latvijas studentu č. BP</t>
  </si>
  <si>
    <t>Latvijas / Rīgas č. PLR</t>
  </si>
  <si>
    <t>Jēkabpils č. PL (Voroņecka kauss)</t>
  </si>
  <si>
    <t>Šelkovskis Janeks</t>
  </si>
  <si>
    <t>1111/31</t>
  </si>
  <si>
    <t>1006/01</t>
  </si>
  <si>
    <t>1006/02</t>
  </si>
  <si>
    <t>1006/03</t>
  </si>
  <si>
    <t>1006/04</t>
  </si>
  <si>
    <t>1206/05</t>
  </si>
  <si>
    <t>1206/06</t>
  </si>
  <si>
    <t>1206/07</t>
  </si>
  <si>
    <t>1206/08</t>
  </si>
  <si>
    <t>0107/09</t>
  </si>
  <si>
    <t>2012. gads</t>
  </si>
  <si>
    <t>Madonas č. PL un BP</t>
  </si>
  <si>
    <t>Bauskas č. BP</t>
  </si>
  <si>
    <t>Aizputes č. BP</t>
  </si>
  <si>
    <t>18. feb.</t>
  </si>
  <si>
    <t>25. feb.</t>
  </si>
  <si>
    <t>17. mar.</t>
  </si>
  <si>
    <t>31. mar.</t>
  </si>
  <si>
    <t>21. apr.</t>
  </si>
  <si>
    <t>Apes č. BP</t>
  </si>
  <si>
    <t>Priekules č. BP</t>
  </si>
  <si>
    <t>Ogres č. BP</t>
  </si>
  <si>
    <t>Tukuma č. BP</t>
  </si>
  <si>
    <t>Ventspils č BP</t>
  </si>
  <si>
    <t>Cēsu č. SQ</t>
  </si>
  <si>
    <t>20.okt.</t>
  </si>
  <si>
    <t>27.okt.</t>
  </si>
  <si>
    <t>10.nov.</t>
  </si>
  <si>
    <t>Aizkraukles č. BP</t>
  </si>
  <si>
    <t>24.nov.</t>
  </si>
  <si>
    <t>01.dec.</t>
  </si>
  <si>
    <t>15.dec.</t>
  </si>
  <si>
    <t>22.dec.</t>
  </si>
  <si>
    <t>Rīgas č. PLR</t>
  </si>
  <si>
    <t>Latvijas č. PLR</t>
  </si>
  <si>
    <t>3.nov.</t>
  </si>
  <si>
    <t>Viesīte</t>
  </si>
  <si>
    <t>Anšmits Jānis</t>
  </si>
  <si>
    <t>1112/32</t>
  </si>
  <si>
    <t>08.dec.</t>
  </si>
  <si>
    <t>2013. gads</t>
  </si>
  <si>
    <t>Agadžanjans Aleksejs</t>
  </si>
  <si>
    <t>1212/33</t>
  </si>
  <si>
    <t>Rīga Vikings</t>
  </si>
  <si>
    <t>Madonas č. PL</t>
  </si>
  <si>
    <t>Lubānas č. BP</t>
  </si>
  <si>
    <t>Gulbenes č. BP</t>
  </si>
  <si>
    <t>VPK č. BP</t>
  </si>
  <si>
    <t>Jelgavas č. BP</t>
  </si>
  <si>
    <t>Latvijas Sieviešu Senioru Open č. PL</t>
  </si>
  <si>
    <t>Latvijas NSS č. PL</t>
  </si>
  <si>
    <t>Juzups Māris</t>
  </si>
  <si>
    <t>0513/34</t>
  </si>
  <si>
    <t>Madonas č. BP</t>
  </si>
  <si>
    <t>SELL spēles PL</t>
  </si>
  <si>
    <t>Kuldīgas č. BP</t>
  </si>
  <si>
    <t>01.jun</t>
  </si>
  <si>
    <t>08.jun</t>
  </si>
  <si>
    <t>LSVS sacensības BP</t>
  </si>
  <si>
    <t>Daugavpils č. BP</t>
  </si>
  <si>
    <t>Pļaviņu č. BP.</t>
  </si>
  <si>
    <t>29.jun</t>
  </si>
  <si>
    <t>20.jul</t>
  </si>
  <si>
    <t>27.jul</t>
  </si>
  <si>
    <t>Grobiņas č. BP</t>
  </si>
  <si>
    <t>09.nov.</t>
  </si>
  <si>
    <t>2014. gads</t>
  </si>
  <si>
    <t>Liģere Ieviņa</t>
  </si>
  <si>
    <t>0114/35</t>
  </si>
  <si>
    <t>Līgo pagasta č. PL</t>
  </si>
  <si>
    <t>Gulbenes Č. SQ</t>
  </si>
  <si>
    <t>Latvijas č. BPE</t>
  </si>
  <si>
    <t>Latvijas NSS Č PL</t>
  </si>
  <si>
    <t>Latvijas Č. PLE S+S+O</t>
  </si>
  <si>
    <t>Latvijas Č. PLE J+J</t>
  </si>
  <si>
    <t>Līvānu č. BP</t>
  </si>
  <si>
    <t>Rēzeknes č. PL</t>
  </si>
  <si>
    <t>Veterānus Spēles č. BPR</t>
  </si>
  <si>
    <t>Lido Kauss BPR</t>
  </si>
  <si>
    <t>Rīgas sporta nakts</t>
  </si>
  <si>
    <t>09.-13.apr</t>
  </si>
  <si>
    <t>16.-17.mai</t>
  </si>
  <si>
    <t>Eiropas č. PL JJ</t>
  </si>
  <si>
    <t>T+TK</t>
  </si>
  <si>
    <t>T</t>
  </si>
  <si>
    <t>Madonas č. BPR</t>
  </si>
  <si>
    <t>Ventspils č. BP</t>
  </si>
  <si>
    <t>01.-08.jūn</t>
  </si>
  <si>
    <t>Pasaules č. PL Raw SenJJO</t>
  </si>
  <si>
    <t>TK</t>
  </si>
  <si>
    <t>Pļaviņu č. BP</t>
  </si>
  <si>
    <t>LSPA č. BP</t>
  </si>
  <si>
    <t>Ādažu č. BP/ DL</t>
  </si>
  <si>
    <t>Gulbenes č. DL</t>
  </si>
  <si>
    <t>16.-18. okt.</t>
  </si>
  <si>
    <t>Eiropas č. BP Sen</t>
  </si>
  <si>
    <t>T, TK</t>
  </si>
  <si>
    <t>Rīgas č. PL</t>
  </si>
  <si>
    <t>Siguldas č. BP</t>
  </si>
  <si>
    <t>Latvijas Č. PLR S+S+O</t>
  </si>
  <si>
    <t>Latvijas Č. PLR J+J</t>
  </si>
  <si>
    <t>Studentu Č. PLR</t>
  </si>
  <si>
    <t>15.-16. nov</t>
  </si>
  <si>
    <t>Latvijas Universiāde BPR</t>
  </si>
  <si>
    <t>Voroņecka k. PL</t>
  </si>
  <si>
    <t>Latvijas č. BPR S+S+O</t>
  </si>
  <si>
    <t>Latvijas č. BPR J+J</t>
  </si>
  <si>
    <t>SP č. PL, BP</t>
  </si>
  <si>
    <t>2015. gads</t>
  </si>
  <si>
    <t xml:space="preserve">Sviķe Jolanta </t>
  </si>
  <si>
    <t>Latvijas č. BP Eq</t>
  </si>
  <si>
    <t>LNSS č. PL</t>
  </si>
  <si>
    <t>Eiropas č. PL RAW</t>
  </si>
  <si>
    <t>20.-28. mar</t>
  </si>
  <si>
    <t>Steļmahs Jānis</t>
  </si>
  <si>
    <t>0415/36</t>
  </si>
  <si>
    <t>Veterānu spēles BP</t>
  </si>
  <si>
    <t>Latvijas č. PL Eq SSO</t>
  </si>
  <si>
    <t>Latvijas č. PL Eq JJ</t>
  </si>
  <si>
    <t>Jansone Jana</t>
  </si>
  <si>
    <t>0515/37</t>
  </si>
  <si>
    <t>Latvijas č. BPT (Lido Kauss)</t>
  </si>
  <si>
    <t>Pasaules č. PL RAW</t>
  </si>
  <si>
    <t>05.-14. jūn</t>
  </si>
  <si>
    <t>Kurland Bike č. BP</t>
  </si>
  <si>
    <t>Ādažu č. BP+DL</t>
  </si>
  <si>
    <t>05.sep.</t>
  </si>
  <si>
    <t>19.sep.</t>
  </si>
  <si>
    <t>Jēkabpils č. PL</t>
  </si>
  <si>
    <t>07.nov.</t>
  </si>
  <si>
    <t>15.-17. okt.</t>
  </si>
  <si>
    <t>Latvijas č. PL Raw SSO</t>
  </si>
  <si>
    <t>Latvijas č. PL Raw JJ</t>
  </si>
  <si>
    <t>28.-29.nov</t>
  </si>
  <si>
    <t>1115/38</t>
  </si>
  <si>
    <t>Biernis Rets</t>
  </si>
  <si>
    <t>2016. gads</t>
  </si>
  <si>
    <t>04.-12. mar</t>
  </si>
  <si>
    <t>Latvijas arodskolu č. BP</t>
  </si>
  <si>
    <t>Latvijas č. PL Eq SSOJJ</t>
  </si>
  <si>
    <t>Pauls Mārcis</t>
  </si>
  <si>
    <t>0416/39</t>
  </si>
  <si>
    <t>Latvijas č. BPT (Rīgas Kauss)</t>
  </si>
  <si>
    <t>LSP Valka</t>
  </si>
  <si>
    <t>LSP Skrunda</t>
  </si>
  <si>
    <t>LSP Ķegums</t>
  </si>
  <si>
    <t>LSP Madona</t>
  </si>
  <si>
    <t>LSP Liepāja</t>
  </si>
  <si>
    <t>LSP Saulkrasti</t>
  </si>
  <si>
    <t>LSP Jēkabpils</t>
  </si>
  <si>
    <t>LSP Līvāni</t>
  </si>
  <si>
    <t>LSP Mazsalaca</t>
  </si>
  <si>
    <t>LSP Cēsis</t>
  </si>
  <si>
    <t>LSP Gulbene</t>
  </si>
  <si>
    <t>LSP Auce</t>
  </si>
  <si>
    <t>LSP Ventspils</t>
  </si>
  <si>
    <t>LSP Valmiera</t>
  </si>
  <si>
    <t>LSP Daugavpils</t>
  </si>
  <si>
    <t>LSP Rīga</t>
  </si>
  <si>
    <t>LSP Ape</t>
  </si>
  <si>
    <t>LSP Jelgava</t>
  </si>
  <si>
    <t>Gulbenes č. BPT</t>
  </si>
  <si>
    <t>LSP Bauska</t>
  </si>
  <si>
    <t>LSP Dagda</t>
  </si>
  <si>
    <t>LSP Ludza</t>
  </si>
  <si>
    <t>LSP Kuldīga</t>
  </si>
  <si>
    <t>NBS č. BPT</t>
  </si>
  <si>
    <t>13.-15.okt,</t>
  </si>
  <si>
    <t>Eiropas č BP Masters</t>
  </si>
  <si>
    <t>Latvijas č. PL Raw O</t>
  </si>
  <si>
    <t>SP č. BP</t>
  </si>
  <si>
    <t>Latvijas č. PL Raw JJSJ</t>
  </si>
  <si>
    <t>Jeručenoks Māris</t>
  </si>
  <si>
    <t>1216/40</t>
  </si>
  <si>
    <t>2017. gads</t>
  </si>
  <si>
    <t>11.-19. mar</t>
  </si>
  <si>
    <t>Degumnieku č. BP</t>
  </si>
  <si>
    <t>Ozolkalna č. PL</t>
  </si>
  <si>
    <t>T, TC</t>
  </si>
  <si>
    <t>TC</t>
  </si>
  <si>
    <t>21.-28.05.2017</t>
  </si>
  <si>
    <t>T,TC</t>
  </si>
  <si>
    <t>Pasaules č BP EQ</t>
  </si>
  <si>
    <t>NBS Baltijas č. BPT</t>
  </si>
  <si>
    <t>LSP Rēzekne</t>
  </si>
  <si>
    <t>LSP Sigulda</t>
  </si>
  <si>
    <t>Krimulda č. BP+DL</t>
  </si>
  <si>
    <t>Tiesnešu un sekretāru darba uzskaite</t>
  </si>
  <si>
    <t>2018. gads</t>
  </si>
  <si>
    <t>F1 Rīga</t>
  </si>
  <si>
    <t>Kokneses č. PP</t>
  </si>
  <si>
    <t>RCT 1. posms</t>
  </si>
  <si>
    <t>RCT 2. posms</t>
  </si>
  <si>
    <t>Pasaules č. BP RAW</t>
  </si>
  <si>
    <t>13.-19.05.2018</t>
  </si>
  <si>
    <t>Gargurne Juta</t>
  </si>
  <si>
    <t>0518/41</t>
  </si>
  <si>
    <t>RCT 3. posms</t>
  </si>
  <si>
    <t>LSP Limbaži</t>
  </si>
  <si>
    <t>LSP Krimulda</t>
  </si>
  <si>
    <t>LSP Koknese</t>
  </si>
  <si>
    <t>LSP Druviena</t>
  </si>
  <si>
    <t>LSP Rauna</t>
  </si>
  <si>
    <t>LSP Ogre</t>
  </si>
  <si>
    <t>RCT 4. posms</t>
  </si>
  <si>
    <t>LSS Gulbene</t>
  </si>
  <si>
    <t>LSS Liepāja</t>
  </si>
  <si>
    <t>RSN posms</t>
  </si>
  <si>
    <t>LSS Aizkraukle</t>
  </si>
  <si>
    <t>LSS Rīga</t>
  </si>
  <si>
    <t>Panattas č. BP</t>
  </si>
  <si>
    <t>LSS Alūksne</t>
  </si>
  <si>
    <t>Liepājas č. BP</t>
  </si>
  <si>
    <t>04-Okt</t>
  </si>
  <si>
    <t>06-Okt</t>
  </si>
  <si>
    <t>13-Okt</t>
  </si>
  <si>
    <t>20-Okt</t>
  </si>
  <si>
    <t>27-Okt</t>
  </si>
  <si>
    <t>LSS Daugavpils</t>
  </si>
  <si>
    <t>Talsu č. BP+DL</t>
  </si>
  <si>
    <t>Lāčplēša č. BP</t>
  </si>
  <si>
    <t>24.nov - 02.dec</t>
  </si>
  <si>
    <t>LSS Tukums</t>
  </si>
  <si>
    <t>LSS Valmiera</t>
  </si>
  <si>
    <t>2019. gads</t>
  </si>
  <si>
    <t>Ģibuļu č. PP</t>
  </si>
  <si>
    <t>Impulss č. BP</t>
  </si>
  <si>
    <t>Latvijas AMI č. BP</t>
  </si>
  <si>
    <t>Tiņģeres č. BP</t>
  </si>
  <si>
    <t>Līvbērzes č. BP</t>
  </si>
  <si>
    <t>Babītes č. BP</t>
  </si>
  <si>
    <t>Talsu č. PL</t>
  </si>
  <si>
    <t>Ļutovs Ņikita</t>
  </si>
  <si>
    <t>Špakova Tatjana</t>
  </si>
  <si>
    <t>Magaziņa Marika</t>
  </si>
  <si>
    <t>0519/42</t>
  </si>
  <si>
    <t>0519/44</t>
  </si>
  <si>
    <t>0519/43</t>
  </si>
  <si>
    <t>Nacionālā reģionālā</t>
  </si>
  <si>
    <t>Daugavpils PSK</t>
  </si>
  <si>
    <t>Kurši BPT Kuldīga</t>
  </si>
  <si>
    <t>Kurši BPT Valmiera</t>
  </si>
  <si>
    <t>Kokneses č. PLT</t>
  </si>
  <si>
    <t>LSP Ragana</t>
  </si>
  <si>
    <t>Kurši BPT  Jelgava</t>
  </si>
  <si>
    <t>Kurši BPT Daugavpils</t>
  </si>
  <si>
    <t>LSP Salacgrīva</t>
  </si>
  <si>
    <t>LSP Ķekava</t>
  </si>
  <si>
    <t>Rīgas Sporta nakts</t>
  </si>
  <si>
    <t>LSS Rēzekne</t>
  </si>
  <si>
    <t>LSP Dobele</t>
  </si>
  <si>
    <t>Ozolkalna č. BP</t>
  </si>
  <si>
    <t>28.nov - 08.dec</t>
  </si>
  <si>
    <t>2020. gads</t>
  </si>
  <si>
    <t>Jelgavas n. č. BP</t>
  </si>
  <si>
    <t>Talsu n. ZS BP</t>
  </si>
  <si>
    <t>Aizputes n. ZS BP</t>
  </si>
  <si>
    <t>Latvijas č. BPT</t>
  </si>
  <si>
    <t>Dundagas n. S BP</t>
  </si>
  <si>
    <t>LSS Jēkabpils</t>
  </si>
  <si>
    <t>Latvijas č. PL, BP EQ</t>
  </si>
  <si>
    <t>Edgars Jurkāns</t>
  </si>
  <si>
    <t>Rolands Cīrulis</t>
  </si>
  <si>
    <t>Danīna Dace Krūmiņa</t>
  </si>
  <si>
    <t>0820/45</t>
  </si>
  <si>
    <t>0820/46</t>
  </si>
  <si>
    <t>0820/47</t>
  </si>
  <si>
    <t>Nacionālā ierobežotā</t>
  </si>
  <si>
    <t>Gulbenes č. BP, PL</t>
  </si>
  <si>
    <t>LSS Līvāni</t>
  </si>
  <si>
    <t>Online testi PL, BP</t>
  </si>
  <si>
    <t>2021. gads</t>
  </si>
  <si>
    <t>LSP Aloja</t>
  </si>
  <si>
    <t>NBS č. BP</t>
  </si>
  <si>
    <t>Eiropas č. PL SEN RAW</t>
  </si>
  <si>
    <t>Bauskas Spēks</t>
  </si>
  <si>
    <t>LSP Dundaga</t>
  </si>
  <si>
    <t>Lēdurgas č. BP+DL</t>
  </si>
  <si>
    <t>Elements</t>
  </si>
  <si>
    <t>Olymp Rīga</t>
  </si>
  <si>
    <t>Talsu n. Spēles BP</t>
  </si>
  <si>
    <t>Pasaules č. BP</t>
  </si>
  <si>
    <t>23.-31.10.2021.</t>
  </si>
  <si>
    <t>Kēnigsvalda piemiņas sac. BP</t>
  </si>
  <si>
    <t>Panatta č. BP</t>
  </si>
  <si>
    <t>02.-12..dec</t>
  </si>
  <si>
    <t>Talsu č. PP, BP</t>
  </si>
  <si>
    <t>2022. gads</t>
  </si>
  <si>
    <t>Kandavas LT PL</t>
  </si>
  <si>
    <t>Pastendes č. PP</t>
  </si>
  <si>
    <t>Vidzemes čv. PL</t>
  </si>
  <si>
    <t>0522/48</t>
  </si>
  <si>
    <t>Latvijas č. PL JJJ</t>
  </si>
  <si>
    <t>Latvijas č. PL Raw SS</t>
  </si>
  <si>
    <t>Eiropas č. BP</t>
  </si>
  <si>
    <t>Inciema č. BP+DL</t>
  </si>
  <si>
    <t>Jurkāns Edgars</t>
  </si>
  <si>
    <t>Cīrulis Rolands</t>
  </si>
  <si>
    <t>Krūmiņa Danīna Dace</t>
  </si>
  <si>
    <t>Veikšāne Amanda</t>
  </si>
  <si>
    <t>Kacēvičs Aleksandrs</t>
  </si>
  <si>
    <t>LSS Balvi</t>
  </si>
  <si>
    <t>14.oct</t>
  </si>
  <si>
    <t>20.oct</t>
  </si>
  <si>
    <t>LSS Dundaga</t>
  </si>
  <si>
    <t>LSS Jelgava</t>
  </si>
  <si>
    <t>21.oct</t>
  </si>
  <si>
    <t>LSS Carnikava</t>
  </si>
  <si>
    <t>Tīfentāls Edgars</t>
  </si>
  <si>
    <t>1022/49</t>
  </si>
  <si>
    <t>1022/50</t>
  </si>
  <si>
    <t>Dandijs</t>
  </si>
  <si>
    <t>22. oct</t>
  </si>
  <si>
    <t>Kurzemes č. BP</t>
  </si>
  <si>
    <t>Kurzemes č. PL</t>
  </si>
  <si>
    <t>Mehatrons</t>
  </si>
  <si>
    <t>08.oct</t>
  </si>
  <si>
    <t>Dundagas č. BP</t>
  </si>
  <si>
    <t>Lāčplēša K. BP</t>
  </si>
  <si>
    <t>LSS Sala</t>
  </si>
  <si>
    <t>LSS Aloja</t>
  </si>
  <si>
    <t>Ropažu kauss
BP</t>
  </si>
  <si>
    <t>AMI
BP</t>
  </si>
  <si>
    <t>Bauskas č.
BP</t>
  </si>
  <si>
    <t>S/K Impulss
BP</t>
  </si>
  <si>
    <t>Līvānu č.
BP</t>
  </si>
  <si>
    <t>Talsu č.
BP</t>
  </si>
  <si>
    <t>Vidzemes č.
PL</t>
  </si>
  <si>
    <t>Talsu č.
PL</t>
  </si>
  <si>
    <t>Kandavas tehnikuma sac. PL</t>
  </si>
  <si>
    <t>LSS Ventspils</t>
  </si>
  <si>
    <t>Veterānu spēles
BP</t>
  </si>
  <si>
    <t>Latvijas č.
PL raw JJJ</t>
  </si>
  <si>
    <t>Latvijas č.
PL Raw SS</t>
  </si>
  <si>
    <t>Latvijas Universiāde
PL</t>
  </si>
  <si>
    <t>Latvijas č.
BPR JJJ</t>
  </si>
  <si>
    <t>Latvijas č.
BPR Sen</t>
  </si>
  <si>
    <t>LSS Jaunpiebalga</t>
  </si>
  <si>
    <t>Ghetto 1. kauss BP</t>
  </si>
  <si>
    <t>Ghetto 2. kauss BP</t>
  </si>
  <si>
    <t>Stopiņu č.
BP</t>
  </si>
  <si>
    <t>Kokneses č.
PLT</t>
  </si>
  <si>
    <t>RSU
BPT</t>
  </si>
  <si>
    <t>RTU
BPT</t>
  </si>
  <si>
    <t>LSPA
BPT</t>
  </si>
  <si>
    <t>Gulbenes č.
BP</t>
  </si>
  <si>
    <t>Ģibuļu kauss
BP+DL</t>
  </si>
  <si>
    <t>Latvijas č.
BPT</t>
  </si>
  <si>
    <t>Markovs Mārtiņš</t>
  </si>
  <si>
    <t>RSU</t>
  </si>
  <si>
    <t>NBS č.
BPT</t>
  </si>
  <si>
    <t>Dundagas č.
BP</t>
  </si>
  <si>
    <t>0423/51</t>
  </si>
  <si>
    <t>Latvijas spēcīgākā skola</t>
  </si>
  <si>
    <t>LPF spēka trīscīņa</t>
  </si>
  <si>
    <t>Starptautiskās sacensības</t>
  </si>
  <si>
    <t>Augstskolu sacensības</t>
  </si>
  <si>
    <t>LPF spiešana guļus</t>
  </si>
  <si>
    <t>Ghetto kauss</t>
  </si>
  <si>
    <t>Divcīņa
Trīscīņas disc. uz reizēm
Pietupieni atsevišķi
Vilkme atsevišķi</t>
  </si>
  <si>
    <t>Latvijas čempionāts</t>
  </si>
  <si>
    <t>BP</t>
  </si>
  <si>
    <t>spiešanas guļus</t>
  </si>
  <si>
    <t>spēka trīscīņa</t>
  </si>
  <si>
    <t>PL</t>
  </si>
  <si>
    <t>spiešanas guļus uz reizēm</t>
  </si>
  <si>
    <t>BPT</t>
  </si>
  <si>
    <t>spēka trīscīņā uz reizēm</t>
  </si>
  <si>
    <t>PLT</t>
  </si>
  <si>
    <t>BPR</t>
  </si>
  <si>
    <t>spiešanas guļus raw</t>
  </si>
  <si>
    <t>BP+DL</t>
  </si>
  <si>
    <t>spiešana guļus + vilkme</t>
  </si>
  <si>
    <t>tautas sacensības</t>
  </si>
  <si>
    <t>Bauskas Spēks
BPT</t>
  </si>
  <si>
    <t>Jēkabpils č.
BP</t>
  </si>
  <si>
    <t>Aizputes sporta spēles
BP</t>
  </si>
  <si>
    <t>Dundagas sporta spēles
BP</t>
  </si>
  <si>
    <t>MEHATRONS
BP</t>
  </si>
  <si>
    <t>LSS Teika</t>
  </si>
  <si>
    <t>Siguldas nov. Inciem č. BP+DL</t>
  </si>
  <si>
    <t>LSS Aizpute</t>
  </si>
  <si>
    <t>2023. gads</t>
  </si>
  <si>
    <t>Kurzemes k. Dundagas č.
BP</t>
  </si>
  <si>
    <t>Kurzemes reģ. PL</t>
  </si>
  <si>
    <t>Bunkura k. 1.
BP</t>
  </si>
  <si>
    <t>Bunkura k. 2.
BP</t>
  </si>
  <si>
    <t>Jaunpiebalgas vsk. č.
BPT</t>
  </si>
  <si>
    <t>Latvijas Universiāde
BP</t>
  </si>
  <si>
    <t>Ģibuļu č.
BP</t>
  </si>
  <si>
    <t>LSS Ogre</t>
  </si>
  <si>
    <t>Lāčplēša kauss BPT</t>
  </si>
  <si>
    <t>1123/52</t>
  </si>
  <si>
    <t>1123/53</t>
  </si>
  <si>
    <t>Brauča Līna</t>
  </si>
  <si>
    <t>Bērziņa Līva</t>
  </si>
  <si>
    <t>LSS Rīgas centrs</t>
  </si>
  <si>
    <t>E.Kēnigsvalda kauss BP</t>
  </si>
  <si>
    <t>LBTU
BP</t>
  </si>
  <si>
    <t>AMI BP</t>
  </si>
  <si>
    <t>Cīravas č.
BPT</t>
  </si>
  <si>
    <t>Ropažu č.
BPT</t>
  </si>
  <si>
    <t>LSS Saulkrasti</t>
  </si>
  <si>
    <t>RSU
BP</t>
  </si>
  <si>
    <t>LSPA
BP</t>
  </si>
  <si>
    <t>RTU
BP</t>
  </si>
  <si>
    <t>Tinģeres Zsv. č BP</t>
  </si>
  <si>
    <t>Kazdangas Ziemas spartakiāde
BP</t>
  </si>
  <si>
    <t>Ropažu kauss
BPT</t>
  </si>
  <si>
    <t>Valdemārpils
PLT</t>
  </si>
  <si>
    <t>Degumnieku č. BPT</t>
  </si>
  <si>
    <t>T/TC</t>
  </si>
  <si>
    <t>RKB kvartāls Bunkura Kauss
BPT</t>
  </si>
  <si>
    <t>Dandijs Lieldienu k.
PLT</t>
  </si>
  <si>
    <t>2024. gads</t>
  </si>
  <si>
    <t>Ābele Mārtiņš</t>
  </si>
  <si>
    <t>Ķeņge Edīte</t>
  </si>
  <si>
    <t>Trusle Deniss</t>
  </si>
  <si>
    <t>PowerTime</t>
  </si>
  <si>
    <t>Zandersons Mariss Elans</t>
  </si>
  <si>
    <t>Karina Grigorjeva</t>
  </si>
  <si>
    <t>Libava Powerlifting</t>
  </si>
  <si>
    <t>Māliņš Ilārs</t>
  </si>
  <si>
    <t>Super Gym Ogre</t>
  </si>
  <si>
    <t>Ločmele Marija</t>
  </si>
  <si>
    <t>0424/54</t>
  </si>
  <si>
    <t>0424/55</t>
  </si>
  <si>
    <t>0424/56</t>
  </si>
  <si>
    <t>0424/57</t>
  </si>
  <si>
    <t>0424/58</t>
  </si>
  <si>
    <t>0424/59</t>
  </si>
  <si>
    <t>0424/60</t>
  </si>
  <si>
    <t>LSVS 61. sacensības
BP</t>
  </si>
  <si>
    <t>LSS Rūjiena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</si>
</sst>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charset val="186"/>
    </font>
    <font>
      <b/>
      <sz val="10"/>
      <name val="Tahoma"/>
      <family val="2"/>
      <charset val="186"/>
    </font>
    <font>
      <b/>
      <sz val="9"/>
      <name val="Tahoma"/>
      <family val="2"/>
      <charset val="186"/>
    </font>
    <font>
      <sz val="10"/>
      <name val="Tahoma"/>
      <family val="2"/>
      <charset val="186"/>
    </font>
    <font>
      <sz val="10"/>
      <name val="Tahoma"/>
      <family val="2"/>
      <charset val="186"/>
    </font>
    <font>
      <sz val="8"/>
      <name val="Arial"/>
      <family val="2"/>
      <charset val="186"/>
    </font>
    <font>
      <b/>
      <sz val="12"/>
      <name val="Mongolian Baiti"/>
      <family val="4"/>
    </font>
    <font>
      <b/>
      <sz val="16"/>
      <name val="SimHei"/>
      <family val="3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5"/>
      <name val="SimHei"/>
      <family val="3"/>
    </font>
    <font>
      <sz val="10"/>
      <color rgb="FFFF000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4"/>
      <color rgb="FF92D050"/>
      <name val="Tahoma"/>
      <family val="2"/>
      <charset val="186"/>
    </font>
    <font>
      <i/>
      <sz val="10"/>
      <name val="Tahoma"/>
      <family val="2"/>
    </font>
    <font>
      <strike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4C8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0" fillId="0" borderId="0" xfId="0" applyAlignment="1">
      <alignment textRotation="90" wrapText="1"/>
    </xf>
    <xf numFmtId="164" fontId="3" fillId="0" borderId="0" xfId="0" applyNumberFormat="1" applyFont="1" applyAlignment="1">
      <alignment horizontal="center" vertical="top" wrapText="1"/>
    </xf>
    <xf numFmtId="0" fontId="9" fillId="0" borderId="0" xfId="0" applyFont="1"/>
    <xf numFmtId="0" fontId="0" fillId="4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0" fillId="2" borderId="0" xfId="0" applyFill="1" applyAlignment="1">
      <alignment horizontal="center" textRotation="90" wrapText="1"/>
    </xf>
    <xf numFmtId="0" fontId="11" fillId="0" borderId="0" xfId="0" applyFont="1"/>
    <xf numFmtId="1" fontId="0" fillId="0" borderId="0" xfId="0" applyNumberFormat="1"/>
    <xf numFmtId="0" fontId="4" fillId="0" borderId="1" xfId="0" applyFont="1" applyBorder="1" applyAlignment="1">
      <alignment vertical="top"/>
    </xf>
    <xf numFmtId="0" fontId="0" fillId="0" borderId="0" xfId="0" quotePrefix="1"/>
    <xf numFmtId="0" fontId="3" fillId="5" borderId="0" xfId="0" applyFont="1" applyFill="1" applyAlignment="1">
      <alignment horizontal="center" vertical="top" wrapText="1"/>
    </xf>
    <xf numFmtId="164" fontId="9" fillId="0" borderId="0" xfId="0" applyNumberFormat="1" applyFont="1"/>
    <xf numFmtId="0" fontId="3" fillId="5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5" fillId="8" borderId="0" xfId="0" applyNumberFormat="1" applyFont="1" applyFill="1" applyAlignment="1">
      <alignment horizontal="center" vertical="top"/>
    </xf>
    <xf numFmtId="0" fontId="3" fillId="8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164" fontId="16" fillId="0" borderId="0" xfId="0" applyNumberFormat="1" applyFont="1" applyAlignment="1">
      <alignment horizontal="center" vertical="top"/>
    </xf>
    <xf numFmtId="0" fontId="0" fillId="0" borderId="0" xfId="0" applyAlignment="1">
      <alignment horizontal="center" textRotation="90" wrapText="1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center" textRotation="90" wrapText="1"/>
    </xf>
    <xf numFmtId="0" fontId="0" fillId="2" borderId="0" xfId="0" applyFill="1" applyAlignment="1">
      <alignment horizontal="center" textRotation="90" wrapText="1"/>
    </xf>
    <xf numFmtId="0" fontId="8" fillId="2" borderId="0" xfId="0" applyFont="1" applyFill="1" applyAlignment="1">
      <alignment horizontal="center" textRotation="90" wrapText="1"/>
    </xf>
    <xf numFmtId="0" fontId="0" fillId="3" borderId="0" xfId="0" applyFill="1" applyAlignment="1">
      <alignment horizontal="center" textRotation="90" wrapText="1"/>
    </xf>
    <xf numFmtId="0" fontId="8" fillId="8" borderId="0" xfId="0" applyFont="1" applyFill="1" applyAlignment="1">
      <alignment horizontal="center" textRotation="90" wrapText="1"/>
    </xf>
    <xf numFmtId="0" fontId="9" fillId="2" borderId="0" xfId="0" applyFont="1" applyFill="1" applyAlignment="1">
      <alignment horizontal="center" textRotation="90" wrapText="1"/>
    </xf>
    <xf numFmtId="16" fontId="9" fillId="0" borderId="0" xfId="0" applyNumberFormat="1" applyFont="1" applyAlignment="1">
      <alignment horizontal="center"/>
    </xf>
    <xf numFmtId="0" fontId="9" fillId="7" borderId="2" xfId="0" applyFont="1" applyFill="1" applyBorder="1" applyAlignment="1">
      <alignment horizontal="center" textRotation="90"/>
    </xf>
    <xf numFmtId="0" fontId="9" fillId="7" borderId="3" xfId="0" applyFont="1" applyFill="1" applyBorder="1" applyAlignment="1">
      <alignment horizontal="center" textRotation="90"/>
    </xf>
    <xf numFmtId="0" fontId="9" fillId="3" borderId="0" xfId="0" applyFont="1" applyFill="1" applyAlignment="1">
      <alignment horizontal="center" textRotation="90" wrapText="1"/>
    </xf>
    <xf numFmtId="0" fontId="9" fillId="7" borderId="0" xfId="0" applyFont="1" applyFill="1" applyAlignment="1">
      <alignment horizontal="center" textRotation="90" wrapText="1"/>
    </xf>
    <xf numFmtId="0" fontId="0" fillId="7" borderId="0" xfId="0" applyFill="1" applyAlignment="1">
      <alignment horizontal="center" textRotation="90" wrapText="1"/>
    </xf>
    <xf numFmtId="0" fontId="9" fillId="6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 textRotation="90" wrapText="1"/>
    </xf>
    <xf numFmtId="0" fontId="0" fillId="9" borderId="0" xfId="0" applyFill="1" applyAlignment="1">
      <alignment horizontal="center" textRotation="90" wrapText="1"/>
    </xf>
    <xf numFmtId="0" fontId="8" fillId="9" borderId="0" xfId="0" applyFont="1" applyFill="1" applyAlignment="1">
      <alignment horizontal="center" textRotation="90" wrapText="1"/>
    </xf>
    <xf numFmtId="0" fontId="8" fillId="0" borderId="0" xfId="0" applyFont="1" applyAlignment="1">
      <alignment horizontal="center" textRotation="90" wrapText="1"/>
    </xf>
    <xf numFmtId="0" fontId="0" fillId="10" borderId="0" xfId="0" applyFill="1" applyAlignment="1">
      <alignment horizontal="center" textRotation="90" wrapText="1"/>
    </xf>
    <xf numFmtId="0" fontId="9" fillId="10" borderId="0" xfId="0" applyFont="1" applyFill="1" applyAlignment="1">
      <alignment horizontal="center" textRotation="90" wrapText="1"/>
    </xf>
    <xf numFmtId="1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11" borderId="0" xfId="0" applyFont="1" applyFill="1" applyAlignment="1">
      <alignment horizontal="center" textRotation="90" wrapText="1"/>
    </xf>
    <xf numFmtId="0" fontId="0" fillId="11" borderId="0" xfId="0" applyFill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12" borderId="0" xfId="0" applyFont="1" applyFill="1" applyAlignment="1">
      <alignment horizontal="center" textRotation="90" wrapText="1"/>
    </xf>
    <xf numFmtId="0" fontId="9" fillId="0" borderId="0" xfId="0" applyFont="1" applyAlignment="1">
      <alignment horizontal="center" textRotation="90" wrapText="1"/>
    </xf>
    <xf numFmtId="0" fontId="8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12" fillId="2" borderId="0" xfId="0" applyFont="1" applyFill="1" applyAlignment="1">
      <alignment horizontal="center" textRotation="90" wrapText="1"/>
    </xf>
    <xf numFmtId="0" fontId="12" fillId="13" borderId="0" xfId="0" applyFont="1" applyFill="1" applyAlignment="1">
      <alignment horizontal="center" textRotation="90" wrapText="1"/>
    </xf>
    <xf numFmtId="0" fontId="0" fillId="13" borderId="0" xfId="0" applyFill="1" applyAlignment="1">
      <alignment horizontal="center" textRotation="90" wrapText="1"/>
    </xf>
    <xf numFmtId="0" fontId="12" fillId="10" borderId="0" xfId="0" applyFont="1" applyFill="1" applyAlignment="1">
      <alignment horizontal="center" textRotation="90" wrapText="1"/>
    </xf>
    <xf numFmtId="0" fontId="9" fillId="7" borderId="2" xfId="0" applyFont="1" applyFill="1" applyBorder="1" applyAlignment="1">
      <alignment horizontal="center" textRotation="90" wrapText="1"/>
    </xf>
    <xf numFmtId="0" fontId="9" fillId="9" borderId="0" xfId="0" applyFont="1" applyFill="1" applyAlignment="1">
      <alignment horizontal="center" textRotation="90" wrapText="1"/>
    </xf>
    <xf numFmtId="0" fontId="0" fillId="14" borderId="0" xfId="0" applyFill="1" applyAlignment="1">
      <alignment horizontal="center" textRotation="90" wrapText="1"/>
    </xf>
    <xf numFmtId="0" fontId="12" fillId="14" borderId="0" xfId="0" applyFont="1" applyFill="1" applyAlignment="1">
      <alignment horizontal="center" textRotation="90" wrapText="1"/>
    </xf>
    <xf numFmtId="0" fontId="9" fillId="14" borderId="0" xfId="0" applyFont="1" applyFill="1" applyAlignment="1">
      <alignment horizontal="center" textRotation="90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13" borderId="0" xfId="0" applyFon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9" fillId="14" borderId="0" xfId="0" applyFont="1" applyFill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9" fillId="7" borderId="0" xfId="0" applyFont="1" applyFill="1" applyAlignment="1">
      <alignment horizontal="center" textRotation="90"/>
    </xf>
    <xf numFmtId="0" fontId="17" fillId="2" borderId="0" xfId="0" applyFont="1" applyFill="1" applyAlignment="1">
      <alignment horizontal="center" textRotation="90" wrapText="1"/>
    </xf>
  </cellXfs>
  <cellStyles count="1">
    <cellStyle name="Normal" xfId="0" builtinId="0"/>
  </cellStyles>
  <dxfs count="101"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mruColors>
      <color rgb="FF64C8D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I6" sqref="I6"/>
    </sheetView>
  </sheetViews>
  <sheetFormatPr defaultRowHeight="12.75" customHeight="1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5.42578125" customWidth="1"/>
    <col min="7" max="7" width="2.85546875" bestFit="1" customWidth="1"/>
    <col min="8" max="8" width="3.85546875" bestFit="1" customWidth="1"/>
    <col min="9" max="9" width="2.85546875" bestFit="1" customWidth="1"/>
    <col min="10" max="10" width="3.85546875" bestFit="1" customWidth="1"/>
    <col min="11" max="11" width="2.85546875" bestFit="1" customWidth="1"/>
    <col min="12" max="12" width="3.85546875" bestFit="1" customWidth="1"/>
    <col min="13" max="13" width="3" bestFit="1" customWidth="1"/>
    <col min="14" max="14" width="3.85546875" bestFit="1" customWidth="1"/>
    <col min="15" max="15" width="3" bestFit="1" customWidth="1"/>
    <col min="16" max="16" width="3.85546875" bestFit="1" customWidth="1"/>
    <col min="17" max="17" width="4" bestFit="1" customWidth="1"/>
    <col min="18" max="18" width="3.85546875" bestFit="1" customWidth="1"/>
    <col min="19" max="19" width="2.85546875" bestFit="1" customWidth="1"/>
    <col min="20" max="20" width="3.85546875" bestFit="1" customWidth="1"/>
    <col min="21" max="21" width="3" bestFit="1" customWidth="1"/>
    <col min="22" max="22" width="3.85546875" bestFit="1" customWidth="1"/>
    <col min="23" max="23" width="3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3" width="4" bestFit="1" customWidth="1"/>
    <col min="34" max="34" width="3.85546875" bestFit="1" customWidth="1"/>
    <col min="35" max="35" width="2.85546875" bestFit="1" customWidth="1"/>
    <col min="36" max="36" width="3.85546875" bestFit="1" customWidth="1"/>
    <col min="37" max="37" width="2.85546875" bestFit="1" customWidth="1"/>
    <col min="38" max="38" width="3.85546875" bestFit="1" customWidth="1"/>
    <col min="39" max="39" width="4" bestFit="1" customWidth="1"/>
    <col min="40" max="40" width="3.85546875" bestFit="1" customWidth="1"/>
    <col min="41" max="41" width="2.85546875" bestFit="1" customWidth="1"/>
    <col min="42" max="42" width="3.85546875" bestFit="1" customWidth="1"/>
    <col min="43" max="43" width="3" bestFit="1" customWidth="1"/>
    <col min="44" max="44" width="3.85546875" bestFit="1" customWidth="1"/>
    <col min="45" max="45" width="4" bestFit="1" customWidth="1"/>
    <col min="46" max="46" width="3.85546875" bestFit="1" customWidth="1"/>
  </cols>
  <sheetData>
    <row r="1" spans="1:48" ht="18" customHeight="1" x14ac:dyDescent="0.2">
      <c r="A1" s="38" t="s">
        <v>100</v>
      </c>
      <c r="B1" s="38"/>
      <c r="C1" s="38"/>
      <c r="D1" s="38"/>
      <c r="E1" s="38"/>
      <c r="F1" s="35" t="s">
        <v>76</v>
      </c>
      <c r="G1" s="35" t="s">
        <v>80</v>
      </c>
      <c r="H1" s="35"/>
      <c r="I1" s="35" t="s">
        <v>81</v>
      </c>
      <c r="J1" s="35"/>
      <c r="K1" s="35" t="s">
        <v>82</v>
      </c>
      <c r="L1" s="35"/>
      <c r="M1" s="35" t="s">
        <v>83</v>
      </c>
      <c r="N1" s="35"/>
      <c r="O1" s="35" t="s">
        <v>84</v>
      </c>
      <c r="P1" s="35"/>
      <c r="Q1" s="35" t="s">
        <v>85</v>
      </c>
      <c r="R1" s="35"/>
      <c r="S1" s="35" t="s">
        <v>86</v>
      </c>
      <c r="T1" s="35"/>
      <c r="U1" s="35" t="s">
        <v>87</v>
      </c>
      <c r="V1" s="35"/>
      <c r="W1" s="35" t="s">
        <v>88</v>
      </c>
      <c r="X1" s="35"/>
      <c r="Y1" s="35" t="s">
        <v>89</v>
      </c>
      <c r="Z1" s="35"/>
      <c r="AA1" s="35" t="s">
        <v>90</v>
      </c>
      <c r="AB1" s="35"/>
      <c r="AC1" s="35" t="s">
        <v>91</v>
      </c>
      <c r="AD1" s="35"/>
      <c r="AE1" s="35" t="s">
        <v>92</v>
      </c>
      <c r="AF1" s="35"/>
      <c r="AG1" s="35" t="s">
        <v>93</v>
      </c>
      <c r="AH1" s="35"/>
      <c r="AI1" s="35" t="s">
        <v>94</v>
      </c>
      <c r="AJ1" s="35"/>
      <c r="AK1" s="35" t="s">
        <v>95</v>
      </c>
      <c r="AL1" s="35"/>
      <c r="AM1" s="35" t="s">
        <v>96</v>
      </c>
      <c r="AN1" s="35"/>
      <c r="AO1" s="35" t="s">
        <v>97</v>
      </c>
      <c r="AP1" s="35"/>
      <c r="AQ1" s="35" t="s">
        <v>99</v>
      </c>
      <c r="AR1" s="35"/>
      <c r="AS1" s="35" t="s">
        <v>98</v>
      </c>
      <c r="AT1" s="35"/>
    </row>
    <row r="2" spans="1:48" ht="18" customHeight="1" x14ac:dyDescent="0.2">
      <c r="A2" s="38"/>
      <c r="B2" s="38"/>
      <c r="C2" s="38"/>
      <c r="D2" s="38"/>
      <c r="E2" s="3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8" ht="18" customHeight="1" x14ac:dyDescent="0.2">
      <c r="A3" s="6" t="s">
        <v>101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8" ht="18" customHeight="1" x14ac:dyDescent="0.2"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1:48" ht="12.75" customHeight="1" x14ac:dyDescent="0.2">
      <c r="G5" s="36">
        <v>40222</v>
      </c>
      <c r="H5" s="37"/>
      <c r="I5" s="36">
        <v>40222</v>
      </c>
      <c r="J5" s="37"/>
      <c r="K5" s="36">
        <v>40229</v>
      </c>
      <c r="L5" s="37"/>
      <c r="M5" s="36">
        <v>40243</v>
      </c>
      <c r="N5" s="37"/>
      <c r="O5" s="36">
        <v>40265</v>
      </c>
      <c r="P5" s="37"/>
      <c r="Q5" s="36">
        <v>40276</v>
      </c>
      <c r="R5" s="37"/>
      <c r="S5" s="36">
        <v>40285</v>
      </c>
      <c r="T5" s="37"/>
      <c r="U5" s="36">
        <v>40292</v>
      </c>
      <c r="V5" s="37"/>
      <c r="W5" s="36">
        <v>40306</v>
      </c>
      <c r="X5" s="37"/>
      <c r="Y5" s="36">
        <v>40307</v>
      </c>
      <c r="Z5" s="37"/>
      <c r="AA5" s="36">
        <v>40327</v>
      </c>
      <c r="AB5" s="37"/>
      <c r="AC5" s="36">
        <v>40362</v>
      </c>
      <c r="AD5" s="37"/>
      <c r="AE5" s="36">
        <v>40390</v>
      </c>
      <c r="AF5" s="37"/>
      <c r="AG5" s="36">
        <v>40432</v>
      </c>
      <c r="AH5" s="37"/>
      <c r="AI5" s="36" t="s">
        <v>102</v>
      </c>
      <c r="AJ5" s="37"/>
      <c r="AK5" s="36">
        <v>40474</v>
      </c>
      <c r="AL5" s="37"/>
      <c r="AM5" s="36" t="s">
        <v>106</v>
      </c>
      <c r="AN5" s="37"/>
      <c r="AO5" s="36" t="s">
        <v>103</v>
      </c>
      <c r="AP5" s="37"/>
      <c r="AQ5" s="36" t="s">
        <v>104</v>
      </c>
      <c r="AR5" s="36"/>
      <c r="AS5" s="37" t="s">
        <v>105</v>
      </c>
      <c r="AT5" s="37"/>
    </row>
    <row r="6" spans="1:48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</row>
    <row r="7" spans="1:48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48" ht="12.75" customHeight="1" x14ac:dyDescent="0.2">
      <c r="A8" s="3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>
        <f>G8+I8+K8+M8+O8+Q8+S8+U8+W8+Y8+AA8+AC8+AE8+AG8+AI8+AK8+AM8+AO8+AQ8+AS8</f>
        <v>0</v>
      </c>
    </row>
    <row r="9" spans="1:48" ht="12.75" customHeight="1" x14ac:dyDescent="0.2">
      <c r="A9" s="3" t="s">
        <v>10</v>
      </c>
      <c r="B9" s="4" t="s">
        <v>11</v>
      </c>
      <c r="C9" s="4" t="s">
        <v>7</v>
      </c>
      <c r="D9" s="4" t="s">
        <v>12</v>
      </c>
      <c r="E9" s="4" t="s">
        <v>9</v>
      </c>
      <c r="F9" s="4">
        <f t="shared" ref="F9:F34" si="0">G9+I9+K9+M9+O9+Q9+S9+U9+W9+Y9+AA9+AC9+AE9+AG9+AI9+AK9+AM9+AO9+AQ9+AS9</f>
        <v>86.5</v>
      </c>
      <c r="M9">
        <v>10</v>
      </c>
      <c r="N9" t="s">
        <v>77</v>
      </c>
      <c r="O9">
        <v>12</v>
      </c>
      <c r="P9" t="s">
        <v>77</v>
      </c>
      <c r="U9">
        <v>18</v>
      </c>
      <c r="V9" t="s">
        <v>77</v>
      </c>
      <c r="W9">
        <v>18</v>
      </c>
      <c r="X9" t="s">
        <v>77</v>
      </c>
      <c r="Y9">
        <v>9</v>
      </c>
      <c r="Z9" t="s">
        <v>77</v>
      </c>
      <c r="AQ9">
        <v>12</v>
      </c>
      <c r="AR9" t="s">
        <v>77</v>
      </c>
      <c r="AS9">
        <v>7.5</v>
      </c>
      <c r="AT9" t="s">
        <v>107</v>
      </c>
    </row>
    <row r="10" spans="1:48" ht="12.75" customHeight="1" x14ac:dyDescent="0.2">
      <c r="A10" s="3" t="s">
        <v>13</v>
      </c>
      <c r="B10" s="4" t="s">
        <v>14</v>
      </c>
      <c r="C10" s="4" t="s">
        <v>15</v>
      </c>
      <c r="D10" s="4" t="s">
        <v>12</v>
      </c>
      <c r="E10" s="4" t="s">
        <v>9</v>
      </c>
      <c r="F10" s="4">
        <f t="shared" si="0"/>
        <v>19.5</v>
      </c>
      <c r="G10">
        <v>2</v>
      </c>
      <c r="Q10">
        <v>2.5</v>
      </c>
      <c r="AA10">
        <v>8</v>
      </c>
      <c r="AC10">
        <v>2</v>
      </c>
      <c r="AD10" t="s">
        <v>77</v>
      </c>
      <c r="AI10">
        <v>2</v>
      </c>
      <c r="AJ10" t="s">
        <v>77</v>
      </c>
      <c r="AM10">
        <v>3</v>
      </c>
    </row>
    <row r="11" spans="1:48" ht="12.75" customHeight="1" x14ac:dyDescent="0.2">
      <c r="A11" s="3" t="s">
        <v>16</v>
      </c>
      <c r="B11" s="4" t="s">
        <v>17</v>
      </c>
      <c r="C11" s="4" t="s">
        <v>7</v>
      </c>
      <c r="D11" s="4" t="s">
        <v>8</v>
      </c>
      <c r="E11" s="4" t="s">
        <v>9</v>
      </c>
      <c r="F11" s="4">
        <f t="shared" si="0"/>
        <v>0</v>
      </c>
    </row>
    <row r="12" spans="1:48" ht="12.75" customHeight="1" x14ac:dyDescent="0.2">
      <c r="A12" s="3" t="s">
        <v>18</v>
      </c>
      <c r="B12" s="4" t="s">
        <v>19</v>
      </c>
      <c r="C12" s="4" t="s">
        <v>7</v>
      </c>
      <c r="D12" s="4" t="s">
        <v>8</v>
      </c>
      <c r="E12" s="4" t="s">
        <v>20</v>
      </c>
      <c r="F12" s="4">
        <f t="shared" si="0"/>
        <v>0</v>
      </c>
    </row>
    <row r="13" spans="1:48" ht="12.75" customHeight="1" x14ac:dyDescent="0.2">
      <c r="A13" s="3" t="s">
        <v>21</v>
      </c>
      <c r="B13" s="4" t="s">
        <v>23</v>
      </c>
      <c r="C13" s="4" t="s">
        <v>7</v>
      </c>
      <c r="D13" s="4" t="s">
        <v>8</v>
      </c>
      <c r="E13" s="4" t="s">
        <v>22</v>
      </c>
      <c r="F13" s="4">
        <f t="shared" si="0"/>
        <v>0</v>
      </c>
    </row>
    <row r="14" spans="1:48" ht="12.75" customHeight="1" x14ac:dyDescent="0.2">
      <c r="A14" s="3" t="s">
        <v>24</v>
      </c>
      <c r="B14" s="4" t="s">
        <v>25</v>
      </c>
      <c r="C14" s="4" t="s">
        <v>7</v>
      </c>
      <c r="D14" s="4" t="s">
        <v>8</v>
      </c>
      <c r="E14" s="4" t="s">
        <v>22</v>
      </c>
      <c r="F14" s="4">
        <f t="shared" si="0"/>
        <v>0</v>
      </c>
    </row>
    <row r="15" spans="1:48" ht="12.75" customHeight="1" x14ac:dyDescent="0.2">
      <c r="A15" s="3" t="s">
        <v>26</v>
      </c>
      <c r="B15" s="4" t="s">
        <v>27</v>
      </c>
      <c r="C15" s="4" t="s">
        <v>7</v>
      </c>
      <c r="D15" s="4" t="s">
        <v>12</v>
      </c>
      <c r="E15" s="4" t="s">
        <v>9</v>
      </c>
      <c r="F15" s="4">
        <f t="shared" si="0"/>
        <v>12</v>
      </c>
      <c r="Y15">
        <v>9</v>
      </c>
      <c r="AS15">
        <v>3</v>
      </c>
      <c r="AU15" s="7"/>
      <c r="AV15" s="7"/>
    </row>
    <row r="16" spans="1:48" ht="12.75" customHeight="1" x14ac:dyDescent="0.2">
      <c r="A16" s="3" t="s">
        <v>28</v>
      </c>
      <c r="B16" s="4" t="s">
        <v>29</v>
      </c>
      <c r="C16" s="4" t="s">
        <v>7</v>
      </c>
      <c r="D16" s="4" t="s">
        <v>8</v>
      </c>
      <c r="E16" s="4" t="s">
        <v>30</v>
      </c>
      <c r="F16" s="4">
        <f t="shared" si="0"/>
        <v>0</v>
      </c>
      <c r="AU16" s="7"/>
      <c r="AV16" s="7"/>
    </row>
    <row r="17" spans="1:48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4">
        <f t="shared" si="0"/>
        <v>0</v>
      </c>
      <c r="AU17" s="7"/>
      <c r="AV17" s="7"/>
    </row>
    <row r="18" spans="1:48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30</v>
      </c>
      <c r="F18" s="4">
        <f t="shared" si="0"/>
        <v>46</v>
      </c>
      <c r="M18">
        <v>2</v>
      </c>
      <c r="O18">
        <v>12</v>
      </c>
      <c r="S18">
        <v>2</v>
      </c>
      <c r="W18">
        <v>18</v>
      </c>
      <c r="AE18">
        <v>1</v>
      </c>
      <c r="AO18">
        <v>6</v>
      </c>
      <c r="AQ18">
        <v>5</v>
      </c>
      <c r="AU18" s="7"/>
      <c r="AV18" s="7"/>
    </row>
    <row r="19" spans="1:48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4">
        <f t="shared" si="0"/>
        <v>0</v>
      </c>
    </row>
    <row r="20" spans="1:48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9</v>
      </c>
      <c r="F20" s="4">
        <f t="shared" si="0"/>
        <v>0</v>
      </c>
    </row>
    <row r="21" spans="1:48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42</v>
      </c>
      <c r="F21" s="4">
        <f t="shared" si="0"/>
        <v>12</v>
      </c>
      <c r="M21">
        <v>5</v>
      </c>
      <c r="AK21">
        <v>3</v>
      </c>
      <c r="AQ21">
        <v>4</v>
      </c>
    </row>
    <row r="22" spans="1:48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4">
        <f t="shared" si="0"/>
        <v>0</v>
      </c>
    </row>
    <row r="23" spans="1:48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4">
        <f t="shared" si="0"/>
        <v>0</v>
      </c>
    </row>
    <row r="24" spans="1:48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4">
        <f t="shared" si="0"/>
        <v>18</v>
      </c>
      <c r="W24">
        <v>18</v>
      </c>
    </row>
    <row r="25" spans="1:48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4">
        <f t="shared" si="0"/>
        <v>0</v>
      </c>
    </row>
    <row r="26" spans="1:48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4">
        <f t="shared" si="0"/>
        <v>0</v>
      </c>
    </row>
    <row r="27" spans="1:48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4">
        <f t="shared" si="0"/>
        <v>12</v>
      </c>
      <c r="M27">
        <v>2</v>
      </c>
      <c r="AK27">
        <v>3</v>
      </c>
      <c r="AQ27">
        <v>7</v>
      </c>
    </row>
    <row r="28" spans="1:48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4">
        <f t="shared" si="0"/>
        <v>23</v>
      </c>
      <c r="M28">
        <v>8</v>
      </c>
      <c r="S28">
        <v>4</v>
      </c>
      <c r="AQ28">
        <v>11</v>
      </c>
    </row>
    <row r="29" spans="1:48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20</v>
      </c>
      <c r="F29" s="4">
        <f t="shared" si="0"/>
        <v>8.5</v>
      </c>
      <c r="M29">
        <v>2</v>
      </c>
      <c r="AG29">
        <v>0.5</v>
      </c>
      <c r="AI29">
        <v>1</v>
      </c>
      <c r="AQ29">
        <v>5</v>
      </c>
    </row>
    <row r="30" spans="1:48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9</v>
      </c>
      <c r="F30" s="4">
        <f t="shared" si="0"/>
        <v>13.5</v>
      </c>
      <c r="U30">
        <v>6</v>
      </c>
      <c r="AS30">
        <v>7.5</v>
      </c>
    </row>
    <row r="31" spans="1:48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9</v>
      </c>
      <c r="F31" s="4">
        <f t="shared" si="0"/>
        <v>100.5</v>
      </c>
      <c r="M31">
        <v>10</v>
      </c>
      <c r="N31" t="s">
        <v>78</v>
      </c>
      <c r="O31">
        <v>12</v>
      </c>
      <c r="P31" t="s">
        <v>78</v>
      </c>
      <c r="U31">
        <v>18</v>
      </c>
      <c r="V31" t="s">
        <v>78</v>
      </c>
      <c r="W31">
        <v>18</v>
      </c>
      <c r="X31" t="s">
        <v>78</v>
      </c>
      <c r="Y31">
        <v>9</v>
      </c>
      <c r="Z31" t="s">
        <v>78</v>
      </c>
      <c r="AA31">
        <v>8</v>
      </c>
      <c r="AB31" t="s">
        <v>78</v>
      </c>
      <c r="AC31">
        <v>2</v>
      </c>
      <c r="AD31" t="s">
        <v>78</v>
      </c>
      <c r="AE31">
        <v>1</v>
      </c>
      <c r="AF31" t="s">
        <v>78</v>
      </c>
      <c r="AG31">
        <v>1</v>
      </c>
      <c r="AH31" t="s">
        <v>78</v>
      </c>
      <c r="AI31">
        <v>2</v>
      </c>
      <c r="AJ31" t="s">
        <v>78</v>
      </c>
      <c r="AQ31">
        <v>12</v>
      </c>
      <c r="AR31" t="s">
        <v>78</v>
      </c>
      <c r="AS31">
        <v>7.5</v>
      </c>
      <c r="AT31" t="s">
        <v>78</v>
      </c>
    </row>
    <row r="32" spans="1:48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9</v>
      </c>
      <c r="F32" s="4">
        <f t="shared" si="0"/>
        <v>38</v>
      </c>
      <c r="M32">
        <v>3</v>
      </c>
      <c r="O32">
        <v>12</v>
      </c>
      <c r="U32">
        <v>6</v>
      </c>
      <c r="W32">
        <v>15</v>
      </c>
      <c r="AC32">
        <v>2</v>
      </c>
    </row>
    <row r="33" spans="1:45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9</v>
      </c>
      <c r="F33" s="4">
        <f t="shared" si="0"/>
        <v>53.5</v>
      </c>
      <c r="M33">
        <v>7</v>
      </c>
      <c r="O33">
        <v>12</v>
      </c>
      <c r="U33">
        <v>6</v>
      </c>
      <c r="Y33">
        <v>9</v>
      </c>
      <c r="AA33">
        <v>8</v>
      </c>
      <c r="AG33">
        <v>1</v>
      </c>
      <c r="AM33">
        <v>3</v>
      </c>
      <c r="AS33">
        <v>7.5</v>
      </c>
    </row>
    <row r="34" spans="1:45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4">
        <f t="shared" si="0"/>
        <v>18</v>
      </c>
      <c r="M34">
        <v>1</v>
      </c>
      <c r="O34">
        <v>4</v>
      </c>
      <c r="Y34">
        <v>9</v>
      </c>
      <c r="AQ34">
        <v>4</v>
      </c>
    </row>
  </sheetData>
  <mergeCells count="42">
    <mergeCell ref="S5:T5"/>
    <mergeCell ref="M5:N5"/>
    <mergeCell ref="O5:P5"/>
    <mergeCell ref="Q5:R5"/>
    <mergeCell ref="G5:H5"/>
    <mergeCell ref="I5:J5"/>
    <mergeCell ref="K5:L5"/>
    <mergeCell ref="AE5:AF5"/>
    <mergeCell ref="U5:V5"/>
    <mergeCell ref="W5:X5"/>
    <mergeCell ref="Y5:Z5"/>
    <mergeCell ref="AA1:AB4"/>
    <mergeCell ref="AA5:AB5"/>
    <mergeCell ref="AC1:AD4"/>
    <mergeCell ref="AC5:AD5"/>
    <mergeCell ref="U1:V4"/>
    <mergeCell ref="AG1:AH4"/>
    <mergeCell ref="AG5:AH5"/>
    <mergeCell ref="AI1:AJ4"/>
    <mergeCell ref="AK1:AL4"/>
    <mergeCell ref="A1:E2"/>
    <mergeCell ref="Y1:Z4"/>
    <mergeCell ref="F1:F4"/>
    <mergeCell ref="S1:T4"/>
    <mergeCell ref="W1:X4"/>
    <mergeCell ref="M1:N4"/>
    <mergeCell ref="G1:H4"/>
    <mergeCell ref="I1:J4"/>
    <mergeCell ref="K1:L4"/>
    <mergeCell ref="O1:P4"/>
    <mergeCell ref="AE1:AF4"/>
    <mergeCell ref="Q1:R4"/>
    <mergeCell ref="AM1:AN4"/>
    <mergeCell ref="AI5:AJ5"/>
    <mergeCell ref="AK5:AL5"/>
    <mergeCell ref="AQ1:AR4"/>
    <mergeCell ref="AS1:AT4"/>
    <mergeCell ref="AO5:AP5"/>
    <mergeCell ref="AQ5:AR5"/>
    <mergeCell ref="AS5:AT5"/>
    <mergeCell ref="AO1:AP4"/>
    <mergeCell ref="AM5:AN5"/>
  </mergeCells>
  <phoneticPr fontId="5" type="noConversion"/>
  <conditionalFormatting sqref="D8:D34">
    <cfRule type="cellIs" dxfId="100" priority="1" stopIfTrue="1" operator="equal">
      <formula>"Neaktīvs"</formula>
    </cfRule>
    <cfRule type="cellIs" dxfId="99" priority="2" stopIfTrue="1" operator="equal">
      <formula>"Aktīvs"</formula>
    </cfRule>
  </conditionalFormatting>
  <conditionalFormatting sqref="F1:F1048576">
    <cfRule type="cellIs" dxfId="98" priority="3" stopIfTrue="1" operator="equal">
      <formula>0</formula>
    </cfRule>
    <cfRule type="cellIs" dxfId="97" priority="4" stopIfTrue="1" operator="between">
      <formula>0</formula>
      <formula>9.5</formula>
    </cfRule>
    <cfRule type="cellIs" dxfId="96" priority="5" stopIfTrue="1" operator="greaterThanOrEqual">
      <formula>10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FH6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G1" sqref="CG1:CH4"/>
    </sheetView>
  </sheetViews>
  <sheetFormatPr defaultRowHeight="12.75" x14ac:dyDescent="0.2"/>
  <cols>
    <col min="1" max="1" width="19" bestFit="1" customWidth="1"/>
    <col min="2" max="2" width="11.7109375" customWidth="1"/>
    <col min="3" max="3" width="17.28515625" bestFit="1" customWidth="1"/>
    <col min="4" max="4" width="8.140625" bestFit="1" customWidth="1"/>
    <col min="5" max="5" width="13.5703125" bestFit="1" customWidth="1"/>
    <col min="6" max="6" width="6.42578125" customWidth="1"/>
    <col min="7" max="7" width="4.5703125" bestFit="1" customWidth="1"/>
    <col min="8" max="8" width="3.85546875" bestFit="1" customWidth="1"/>
    <col min="9" max="9" width="3.5703125" bestFit="1" customWidth="1"/>
    <col min="10" max="10" width="3.85546875" bestFit="1" customWidth="1"/>
    <col min="11" max="11" width="4.570312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5.5703125" bestFit="1" customWidth="1"/>
    <col min="16" max="16" width="3.85546875" bestFit="1" customWidth="1"/>
    <col min="17" max="24" width="3.85546875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3" width="4" bestFit="1" customWidth="1"/>
    <col min="34" max="34" width="3.85546875" customWidth="1"/>
    <col min="35" max="35" width="4.5703125" bestFit="1" customWidth="1"/>
    <col min="36" max="36" width="3.85546875" customWidth="1"/>
    <col min="37" max="37" width="2.85546875" bestFit="1" customWidth="1"/>
    <col min="38" max="38" width="3.85546875" bestFit="1" customWidth="1"/>
    <col min="39" max="39" width="2.85546875" bestFit="1" customWidth="1"/>
    <col min="40" max="40" width="3.85546875" bestFit="1" customWidth="1"/>
    <col min="41" max="41" width="4.28515625" customWidth="1"/>
    <col min="42" max="42" width="3.85546875" bestFit="1" customWidth="1"/>
    <col min="43" max="43" width="3.7109375" customWidth="1"/>
    <col min="44" max="44" width="3.85546875" bestFit="1" customWidth="1"/>
    <col min="45" max="45" width="4" customWidth="1"/>
    <col min="46" max="46" width="3.85546875" bestFit="1" customWidth="1"/>
    <col min="47" max="47" width="3.7109375" customWidth="1"/>
    <col min="48" max="48" width="3.85546875" bestFit="1" customWidth="1"/>
    <col min="49" max="49" width="4.140625" customWidth="1"/>
    <col min="50" max="50" width="3.85546875" bestFit="1" customWidth="1"/>
    <col min="51" max="62" width="3.85546875" customWidth="1"/>
    <col min="63" max="63" width="4.5703125" bestFit="1" customWidth="1"/>
    <col min="64" max="64" width="3.85546875" bestFit="1" customWidth="1"/>
    <col min="65" max="65" width="2.85546875" bestFit="1" customWidth="1"/>
    <col min="66" max="66" width="3.85546875" customWidth="1"/>
    <col min="67" max="67" width="2.85546875" bestFit="1" customWidth="1"/>
    <col min="68" max="68" width="3.85546875" bestFit="1" customWidth="1"/>
    <col min="69" max="69" width="4.5703125" bestFit="1" customWidth="1"/>
    <col min="70" max="70" width="3.85546875" bestFit="1" customWidth="1"/>
    <col min="71" max="71" width="2.85546875" bestFit="1" customWidth="1"/>
    <col min="72" max="72" width="3.85546875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customWidth="1"/>
    <col min="77" max="77" width="2.85546875" bestFit="1" customWidth="1"/>
    <col min="78" max="78" width="3.85546875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4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3.5703125" bestFit="1" customWidth="1"/>
    <col min="112" max="112" width="3.85546875" bestFit="1" customWidth="1"/>
    <col min="113" max="114" width="3.85546875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4.85546875" customWidth="1"/>
    <col min="119" max="119" width="4.5703125" bestFit="1" customWidth="1"/>
    <col min="120" max="120" width="3.85546875" bestFit="1" customWidth="1"/>
    <col min="121" max="121" width="4.5703125" bestFit="1" customWidth="1"/>
    <col min="122" max="122" width="3.85546875" bestFit="1" customWidth="1"/>
    <col min="123" max="123" width="2.85546875" bestFit="1" customWidth="1"/>
    <col min="124" max="124" width="3.85546875" bestFit="1" customWidth="1"/>
    <col min="125" max="125" width="2.85546875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4.5703125" bestFit="1" customWidth="1"/>
    <col min="132" max="132" width="3.85546875" bestFit="1" customWidth="1"/>
    <col min="133" max="136" width="3.85546875" customWidth="1"/>
    <col min="137" max="137" width="3.5703125" bestFit="1" customWidth="1"/>
    <col min="138" max="138" width="3.85546875" bestFit="1" customWidth="1"/>
    <col min="139" max="139" width="3.5703125" bestFit="1" customWidth="1"/>
    <col min="140" max="140" width="3.85546875" bestFit="1" customWidth="1"/>
    <col min="141" max="141" width="4.570312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2.85546875" bestFit="1" customWidth="1"/>
    <col min="146" max="146" width="3.85546875" bestFit="1" customWidth="1"/>
    <col min="147" max="147" width="2.85546875" bestFit="1" customWidth="1"/>
    <col min="148" max="148" width="3.85546875" bestFit="1" customWidth="1"/>
    <col min="149" max="149" width="3.5703125" bestFit="1" customWidth="1"/>
    <col min="150" max="150" width="3.85546875" bestFit="1" customWidth="1"/>
    <col min="151" max="151" width="2.85546875" bestFit="1" customWidth="1"/>
    <col min="152" max="152" width="3.85546875" bestFit="1" customWidth="1"/>
    <col min="153" max="153" width="3" bestFit="1" customWidth="1"/>
    <col min="154" max="154" width="5.42578125" bestFit="1" customWidth="1"/>
    <col min="155" max="155" width="2.85546875" bestFit="1" customWidth="1"/>
    <col min="156" max="156" width="3.85546875" bestFit="1" customWidth="1"/>
    <col min="157" max="157" width="2.85546875" bestFit="1" customWidth="1"/>
    <col min="158" max="158" width="3.85546875" bestFit="1" customWidth="1"/>
    <col min="159" max="159" width="4.5703125" bestFit="1" customWidth="1"/>
    <col min="160" max="160" width="3.85546875" bestFit="1" customWidth="1"/>
    <col min="161" max="161" width="2.85546875" bestFit="1" customWidth="1"/>
    <col min="162" max="162" width="3.85546875" bestFit="1" customWidth="1"/>
    <col min="163" max="163" width="2.85546875" bestFit="1" customWidth="1"/>
    <col min="164" max="164" width="3.85546875" bestFit="1" customWidth="1"/>
  </cols>
  <sheetData>
    <row r="1" spans="1:164" ht="18" customHeight="1" x14ac:dyDescent="0.2">
      <c r="A1" s="63" t="s">
        <v>336</v>
      </c>
      <c r="B1" s="63"/>
      <c r="C1" s="63"/>
      <c r="D1" s="63"/>
      <c r="E1" s="63"/>
      <c r="F1" s="35" t="s">
        <v>136</v>
      </c>
      <c r="G1" s="46" t="s">
        <v>374</v>
      </c>
      <c r="H1" s="47"/>
      <c r="I1" s="40" t="s">
        <v>161</v>
      </c>
      <c r="J1" s="40"/>
      <c r="K1" s="40" t="s">
        <v>80</v>
      </c>
      <c r="L1" s="40"/>
      <c r="M1" s="40" t="s">
        <v>375</v>
      </c>
      <c r="N1" s="40"/>
      <c r="O1" s="48" t="s">
        <v>193</v>
      </c>
      <c r="P1" s="42"/>
      <c r="Q1" s="40" t="s">
        <v>379</v>
      </c>
      <c r="R1" s="40"/>
      <c r="S1" s="40" t="s">
        <v>378</v>
      </c>
      <c r="T1" s="40"/>
      <c r="U1" s="40" t="s">
        <v>377</v>
      </c>
      <c r="V1" s="40"/>
      <c r="W1" s="40" t="s">
        <v>224</v>
      </c>
      <c r="X1" s="40"/>
      <c r="Y1" s="40" t="s">
        <v>168</v>
      </c>
      <c r="Z1" s="40"/>
      <c r="AA1" s="40" t="s">
        <v>162</v>
      </c>
      <c r="AB1" s="40"/>
      <c r="AC1" s="41" t="s">
        <v>376</v>
      </c>
      <c r="AD1" s="41"/>
      <c r="AE1" s="39" t="s">
        <v>260</v>
      </c>
      <c r="AF1" s="39"/>
      <c r="AG1" s="40" t="s">
        <v>325</v>
      </c>
      <c r="AH1" s="40"/>
      <c r="AI1" s="48" t="s">
        <v>87</v>
      </c>
      <c r="AJ1" s="42"/>
      <c r="AK1" s="48" t="s">
        <v>380</v>
      </c>
      <c r="AL1" s="42"/>
      <c r="AM1" s="41" t="s">
        <v>265</v>
      </c>
      <c r="AN1" s="41"/>
      <c r="AO1" s="61" t="s">
        <v>358</v>
      </c>
      <c r="AP1" s="62"/>
      <c r="AQ1" s="54" t="s">
        <v>409</v>
      </c>
      <c r="AR1" s="54"/>
      <c r="AS1" s="64" t="s">
        <v>389</v>
      </c>
      <c r="AT1" s="64"/>
      <c r="AU1" s="64" t="s">
        <v>393</v>
      </c>
      <c r="AV1" s="64"/>
      <c r="AW1" s="64" t="s">
        <v>394</v>
      </c>
      <c r="AX1" s="64"/>
      <c r="AY1" s="46" t="s">
        <v>391</v>
      </c>
      <c r="AZ1" s="47"/>
      <c r="BA1" s="43" t="s">
        <v>203</v>
      </c>
      <c r="BB1" s="43"/>
      <c r="BC1" s="64" t="s">
        <v>390</v>
      </c>
      <c r="BD1" s="64"/>
      <c r="BE1" s="56" t="s">
        <v>307</v>
      </c>
      <c r="BF1" s="56"/>
      <c r="BG1" s="41" t="s">
        <v>291</v>
      </c>
      <c r="BH1" s="41"/>
      <c r="BI1" s="40" t="s">
        <v>202</v>
      </c>
      <c r="BJ1" s="40"/>
      <c r="BK1" s="56" t="s">
        <v>306</v>
      </c>
      <c r="BL1" s="56"/>
      <c r="BM1" s="56" t="s">
        <v>297</v>
      </c>
      <c r="BN1" s="56"/>
      <c r="BO1" s="56" t="s">
        <v>392</v>
      </c>
      <c r="BP1" s="56"/>
      <c r="BQ1" s="40" t="s">
        <v>315</v>
      </c>
      <c r="BR1" s="40"/>
      <c r="BS1" s="56" t="s">
        <v>395</v>
      </c>
      <c r="BT1" s="56"/>
      <c r="BU1" s="56" t="s">
        <v>299</v>
      </c>
      <c r="BV1" s="56"/>
      <c r="BW1" s="56" t="s">
        <v>312</v>
      </c>
      <c r="BX1" s="56"/>
      <c r="BY1" s="56" t="s">
        <v>302</v>
      </c>
      <c r="BZ1" s="56"/>
      <c r="CA1" s="56" t="s">
        <v>396</v>
      </c>
      <c r="CB1" s="56"/>
      <c r="CC1" s="56" t="s">
        <v>351</v>
      </c>
      <c r="CD1" s="56"/>
      <c r="CE1" s="56" t="s">
        <v>305</v>
      </c>
      <c r="CF1" s="56"/>
      <c r="CG1" s="46" t="s">
        <v>92</v>
      </c>
      <c r="CH1" s="47"/>
      <c r="CI1" s="56" t="s">
        <v>333</v>
      </c>
      <c r="CJ1" s="56"/>
      <c r="CK1" s="56" t="s">
        <v>304</v>
      </c>
      <c r="CL1" s="56"/>
      <c r="CM1" s="56" t="s">
        <v>313</v>
      </c>
      <c r="CN1" s="56"/>
      <c r="CO1" s="56" t="s">
        <v>350</v>
      </c>
      <c r="CP1" s="56"/>
      <c r="CQ1" s="56" t="s">
        <v>349</v>
      </c>
      <c r="CR1" s="56"/>
      <c r="CS1" s="44" t="s">
        <v>195</v>
      </c>
      <c r="CT1" s="40"/>
      <c r="CU1" s="56" t="s">
        <v>308</v>
      </c>
      <c r="CV1" s="56"/>
      <c r="CW1" s="56" t="s">
        <v>397</v>
      </c>
      <c r="CX1" s="56"/>
      <c r="CY1" s="56" t="s">
        <v>309</v>
      </c>
      <c r="CZ1" s="56"/>
      <c r="DA1" s="46" t="s">
        <v>335</v>
      </c>
      <c r="DB1" s="47"/>
      <c r="DC1" s="61" t="s">
        <v>354</v>
      </c>
      <c r="DD1" s="62"/>
      <c r="DE1" s="61" t="s">
        <v>398</v>
      </c>
      <c r="DF1" s="62"/>
      <c r="DG1" s="40" t="s">
        <v>129</v>
      </c>
      <c r="DH1" s="40"/>
      <c r="DI1" s="56" t="s">
        <v>334</v>
      </c>
      <c r="DJ1" s="56"/>
      <c r="DK1" s="56" t="s">
        <v>399</v>
      </c>
      <c r="DL1" s="56"/>
      <c r="DM1" s="61" t="s">
        <v>360</v>
      </c>
      <c r="DN1" s="62"/>
      <c r="DO1" s="40" t="s">
        <v>94</v>
      </c>
      <c r="DP1" s="40"/>
      <c r="DQ1" s="40" t="s">
        <v>361</v>
      </c>
      <c r="DR1" s="40"/>
      <c r="DS1" s="40" t="s">
        <v>400</v>
      </c>
      <c r="DT1" s="40"/>
      <c r="DU1" s="61" t="s">
        <v>367</v>
      </c>
      <c r="DV1" s="62"/>
      <c r="DW1" s="40" t="s">
        <v>208</v>
      </c>
      <c r="DX1" s="40"/>
      <c r="DY1" s="41" t="s">
        <v>252</v>
      </c>
      <c r="DZ1" s="41"/>
      <c r="EA1" s="40" t="s">
        <v>369</v>
      </c>
      <c r="EB1" s="40"/>
      <c r="EC1" s="54" t="s">
        <v>318</v>
      </c>
      <c r="ED1" s="54"/>
      <c r="EE1" s="43" t="s">
        <v>261</v>
      </c>
      <c r="EF1" s="43"/>
      <c r="EG1" s="61" t="s">
        <v>371</v>
      </c>
      <c r="EH1" s="62"/>
      <c r="EI1" s="41" t="s">
        <v>99</v>
      </c>
      <c r="EJ1" s="41"/>
      <c r="EK1" s="61" t="s">
        <v>372</v>
      </c>
      <c r="EL1" s="62"/>
      <c r="EM1" s="54" t="s">
        <v>320</v>
      </c>
      <c r="EN1" s="54"/>
      <c r="EO1" s="39" t="s">
        <v>250</v>
      </c>
      <c r="EP1" s="39"/>
      <c r="EQ1" s="55"/>
      <c r="ER1" s="55"/>
      <c r="ES1" s="35"/>
      <c r="ET1" s="35"/>
      <c r="EU1" s="55"/>
      <c r="EV1" s="55"/>
      <c r="EW1" s="55"/>
      <c r="EX1" s="55"/>
      <c r="EY1" s="55"/>
      <c r="EZ1" s="55"/>
      <c r="FA1" s="65"/>
      <c r="FB1" s="35"/>
      <c r="FC1" s="65"/>
      <c r="FD1" s="35"/>
      <c r="FE1" s="55"/>
      <c r="FF1" s="55"/>
      <c r="FG1" s="55"/>
      <c r="FH1" s="55"/>
    </row>
    <row r="2" spans="1:164" ht="18" customHeight="1" x14ac:dyDescent="0.2">
      <c r="A2" s="63"/>
      <c r="B2" s="63"/>
      <c r="C2" s="63"/>
      <c r="D2" s="63"/>
      <c r="E2" s="63"/>
      <c r="F2" s="35"/>
      <c r="G2" s="46"/>
      <c r="H2" s="47"/>
      <c r="I2" s="40"/>
      <c r="J2" s="40"/>
      <c r="K2" s="40"/>
      <c r="L2" s="40"/>
      <c r="M2" s="40"/>
      <c r="N2" s="40"/>
      <c r="O2" s="42"/>
      <c r="P2" s="42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  <c r="AD2" s="41"/>
      <c r="AE2" s="39"/>
      <c r="AF2" s="39"/>
      <c r="AG2" s="40"/>
      <c r="AH2" s="40"/>
      <c r="AI2" s="42"/>
      <c r="AJ2" s="42"/>
      <c r="AK2" s="42"/>
      <c r="AL2" s="42"/>
      <c r="AM2" s="41"/>
      <c r="AN2" s="41"/>
      <c r="AO2" s="62"/>
      <c r="AP2" s="62"/>
      <c r="AQ2" s="54"/>
      <c r="AR2" s="54"/>
      <c r="AS2" s="64"/>
      <c r="AT2" s="64"/>
      <c r="AU2" s="64"/>
      <c r="AV2" s="64"/>
      <c r="AW2" s="64"/>
      <c r="AX2" s="64"/>
      <c r="AY2" s="46"/>
      <c r="AZ2" s="47"/>
      <c r="BA2" s="43"/>
      <c r="BB2" s="43"/>
      <c r="BC2" s="64"/>
      <c r="BD2" s="64"/>
      <c r="BE2" s="56"/>
      <c r="BF2" s="56"/>
      <c r="BG2" s="41"/>
      <c r="BH2" s="41"/>
      <c r="BI2" s="40"/>
      <c r="BJ2" s="40"/>
      <c r="BK2" s="56"/>
      <c r="BL2" s="56"/>
      <c r="BM2" s="56"/>
      <c r="BN2" s="56"/>
      <c r="BO2" s="56"/>
      <c r="BP2" s="56"/>
      <c r="BQ2" s="40"/>
      <c r="BR2" s="40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46"/>
      <c r="CH2" s="47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40"/>
      <c r="CT2" s="40"/>
      <c r="CU2" s="56"/>
      <c r="CV2" s="56"/>
      <c r="CW2" s="56"/>
      <c r="CX2" s="56"/>
      <c r="CY2" s="56"/>
      <c r="CZ2" s="56"/>
      <c r="DA2" s="46"/>
      <c r="DB2" s="47"/>
      <c r="DC2" s="62"/>
      <c r="DD2" s="62"/>
      <c r="DE2" s="62"/>
      <c r="DF2" s="62"/>
      <c r="DG2" s="40"/>
      <c r="DH2" s="40"/>
      <c r="DI2" s="56"/>
      <c r="DJ2" s="56"/>
      <c r="DK2" s="56"/>
      <c r="DL2" s="56"/>
      <c r="DM2" s="62"/>
      <c r="DN2" s="62"/>
      <c r="DO2" s="40"/>
      <c r="DP2" s="40"/>
      <c r="DQ2" s="40"/>
      <c r="DR2" s="40"/>
      <c r="DS2" s="40"/>
      <c r="DT2" s="40"/>
      <c r="DU2" s="62"/>
      <c r="DV2" s="62"/>
      <c r="DW2" s="40"/>
      <c r="DX2" s="40"/>
      <c r="DY2" s="41"/>
      <c r="DZ2" s="41"/>
      <c r="EA2" s="40"/>
      <c r="EB2" s="40"/>
      <c r="EC2" s="54"/>
      <c r="ED2" s="54"/>
      <c r="EE2" s="43"/>
      <c r="EF2" s="43"/>
      <c r="EG2" s="62"/>
      <c r="EH2" s="62"/>
      <c r="EI2" s="41"/>
      <c r="EJ2" s="41"/>
      <c r="EK2" s="62"/>
      <c r="EL2" s="62"/>
      <c r="EM2" s="54"/>
      <c r="EN2" s="54"/>
      <c r="EO2" s="39"/>
      <c r="EP2" s="39"/>
      <c r="EQ2" s="55"/>
      <c r="ER2" s="55"/>
      <c r="ES2" s="35"/>
      <c r="ET2" s="35"/>
      <c r="EU2" s="55"/>
      <c r="EV2" s="55"/>
      <c r="EW2" s="55"/>
      <c r="EX2" s="55"/>
      <c r="EY2" s="55"/>
      <c r="EZ2" s="55"/>
      <c r="FA2" s="35"/>
      <c r="FB2" s="35"/>
      <c r="FC2" s="35"/>
      <c r="FD2" s="35"/>
      <c r="FE2" s="55"/>
      <c r="FF2" s="55"/>
      <c r="FG2" s="55"/>
      <c r="FH2" s="55"/>
    </row>
    <row r="3" spans="1:164" ht="18" customHeight="1" x14ac:dyDescent="0.2">
      <c r="A3" s="6" t="s">
        <v>373</v>
      </c>
      <c r="F3" s="35"/>
      <c r="G3" s="46"/>
      <c r="H3" s="47"/>
      <c r="I3" s="40"/>
      <c r="J3" s="40"/>
      <c r="K3" s="40"/>
      <c r="L3" s="40"/>
      <c r="M3" s="40"/>
      <c r="N3" s="40"/>
      <c r="O3" s="42"/>
      <c r="P3" s="42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  <c r="AD3" s="41"/>
      <c r="AE3" s="39"/>
      <c r="AF3" s="39"/>
      <c r="AG3" s="40"/>
      <c r="AH3" s="40"/>
      <c r="AI3" s="42"/>
      <c r="AJ3" s="42"/>
      <c r="AK3" s="42"/>
      <c r="AL3" s="42"/>
      <c r="AM3" s="41"/>
      <c r="AN3" s="41"/>
      <c r="AO3" s="62"/>
      <c r="AP3" s="62"/>
      <c r="AQ3" s="54"/>
      <c r="AR3" s="54"/>
      <c r="AS3" s="64"/>
      <c r="AT3" s="64"/>
      <c r="AU3" s="64"/>
      <c r="AV3" s="64"/>
      <c r="AW3" s="64"/>
      <c r="AX3" s="64"/>
      <c r="AY3" s="46"/>
      <c r="AZ3" s="47"/>
      <c r="BA3" s="43"/>
      <c r="BB3" s="43"/>
      <c r="BC3" s="64"/>
      <c r="BD3" s="64"/>
      <c r="BE3" s="56"/>
      <c r="BF3" s="56"/>
      <c r="BG3" s="41"/>
      <c r="BH3" s="41"/>
      <c r="BI3" s="40"/>
      <c r="BJ3" s="40"/>
      <c r="BK3" s="56"/>
      <c r="BL3" s="56"/>
      <c r="BM3" s="56"/>
      <c r="BN3" s="56"/>
      <c r="BO3" s="56"/>
      <c r="BP3" s="56"/>
      <c r="BQ3" s="40"/>
      <c r="BR3" s="40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46"/>
      <c r="CH3" s="47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40"/>
      <c r="CT3" s="40"/>
      <c r="CU3" s="56"/>
      <c r="CV3" s="56"/>
      <c r="CW3" s="56"/>
      <c r="CX3" s="56"/>
      <c r="CY3" s="56"/>
      <c r="CZ3" s="56"/>
      <c r="DA3" s="46"/>
      <c r="DB3" s="47"/>
      <c r="DC3" s="62"/>
      <c r="DD3" s="62"/>
      <c r="DE3" s="62"/>
      <c r="DF3" s="62"/>
      <c r="DG3" s="40"/>
      <c r="DH3" s="40"/>
      <c r="DI3" s="56"/>
      <c r="DJ3" s="56"/>
      <c r="DK3" s="56"/>
      <c r="DL3" s="56"/>
      <c r="DM3" s="62"/>
      <c r="DN3" s="62"/>
      <c r="DO3" s="40"/>
      <c r="DP3" s="40"/>
      <c r="DQ3" s="40"/>
      <c r="DR3" s="40"/>
      <c r="DS3" s="40"/>
      <c r="DT3" s="40"/>
      <c r="DU3" s="62"/>
      <c r="DV3" s="62"/>
      <c r="DW3" s="40"/>
      <c r="DX3" s="40"/>
      <c r="DY3" s="41"/>
      <c r="DZ3" s="41"/>
      <c r="EA3" s="40"/>
      <c r="EB3" s="40"/>
      <c r="EC3" s="54"/>
      <c r="ED3" s="54"/>
      <c r="EE3" s="43"/>
      <c r="EF3" s="43"/>
      <c r="EG3" s="62"/>
      <c r="EH3" s="62"/>
      <c r="EI3" s="41"/>
      <c r="EJ3" s="41"/>
      <c r="EK3" s="62"/>
      <c r="EL3" s="62"/>
      <c r="EM3" s="54"/>
      <c r="EN3" s="54"/>
      <c r="EO3" s="39"/>
      <c r="EP3" s="39"/>
      <c r="EQ3" s="55"/>
      <c r="ER3" s="55"/>
      <c r="ES3" s="35"/>
      <c r="ET3" s="35"/>
      <c r="EU3" s="55"/>
      <c r="EV3" s="55"/>
      <c r="EW3" s="55"/>
      <c r="EX3" s="55"/>
      <c r="EY3" s="55"/>
      <c r="EZ3" s="55"/>
      <c r="FA3" s="35"/>
      <c r="FB3" s="35"/>
      <c r="FC3" s="35"/>
      <c r="FD3" s="35"/>
      <c r="FE3" s="55"/>
      <c r="FF3" s="55"/>
      <c r="FG3" s="55"/>
      <c r="FH3" s="55"/>
    </row>
    <row r="4" spans="1:164" ht="18" customHeight="1" x14ac:dyDescent="0.2">
      <c r="F4" s="35"/>
      <c r="G4" s="46"/>
      <c r="H4" s="47"/>
      <c r="I4" s="40"/>
      <c r="J4" s="40"/>
      <c r="K4" s="40"/>
      <c r="L4" s="40"/>
      <c r="M4" s="40"/>
      <c r="N4" s="40"/>
      <c r="O4" s="42"/>
      <c r="P4" s="4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1"/>
      <c r="AD4" s="41"/>
      <c r="AE4" s="39"/>
      <c r="AF4" s="39"/>
      <c r="AG4" s="40"/>
      <c r="AH4" s="40"/>
      <c r="AI4" s="42"/>
      <c r="AJ4" s="42"/>
      <c r="AK4" s="42"/>
      <c r="AL4" s="42"/>
      <c r="AM4" s="41"/>
      <c r="AN4" s="41"/>
      <c r="AO4" s="62"/>
      <c r="AP4" s="62"/>
      <c r="AQ4" s="54"/>
      <c r="AR4" s="54"/>
      <c r="AS4" s="64"/>
      <c r="AT4" s="64"/>
      <c r="AU4" s="64"/>
      <c r="AV4" s="64"/>
      <c r="AW4" s="64"/>
      <c r="AX4" s="64"/>
      <c r="AY4" s="46"/>
      <c r="AZ4" s="47"/>
      <c r="BA4" s="43"/>
      <c r="BB4" s="43"/>
      <c r="BC4" s="64"/>
      <c r="BD4" s="64"/>
      <c r="BE4" s="56"/>
      <c r="BF4" s="56"/>
      <c r="BG4" s="41"/>
      <c r="BH4" s="41"/>
      <c r="BI4" s="40"/>
      <c r="BJ4" s="40"/>
      <c r="BK4" s="56"/>
      <c r="BL4" s="56"/>
      <c r="BM4" s="56"/>
      <c r="BN4" s="56"/>
      <c r="BO4" s="56"/>
      <c r="BP4" s="56"/>
      <c r="BQ4" s="40"/>
      <c r="BR4" s="40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46"/>
      <c r="CH4" s="47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40"/>
      <c r="CT4" s="40"/>
      <c r="CU4" s="56"/>
      <c r="CV4" s="56"/>
      <c r="CW4" s="56"/>
      <c r="CX4" s="56"/>
      <c r="CY4" s="56"/>
      <c r="CZ4" s="56"/>
      <c r="DA4" s="46"/>
      <c r="DB4" s="47"/>
      <c r="DC4" s="62"/>
      <c r="DD4" s="62"/>
      <c r="DE4" s="62"/>
      <c r="DF4" s="62"/>
      <c r="DG4" s="40"/>
      <c r="DH4" s="40"/>
      <c r="DI4" s="56"/>
      <c r="DJ4" s="56"/>
      <c r="DK4" s="56"/>
      <c r="DL4" s="56"/>
      <c r="DM4" s="62"/>
      <c r="DN4" s="62"/>
      <c r="DO4" s="40"/>
      <c r="DP4" s="40"/>
      <c r="DQ4" s="40"/>
      <c r="DR4" s="40"/>
      <c r="DS4" s="40"/>
      <c r="DT4" s="40"/>
      <c r="DU4" s="62"/>
      <c r="DV4" s="62"/>
      <c r="DW4" s="40"/>
      <c r="DX4" s="40"/>
      <c r="DY4" s="41"/>
      <c r="DZ4" s="41"/>
      <c r="EA4" s="40"/>
      <c r="EB4" s="40"/>
      <c r="EC4" s="54"/>
      <c r="ED4" s="54"/>
      <c r="EE4" s="43"/>
      <c r="EF4" s="43"/>
      <c r="EG4" s="62"/>
      <c r="EH4" s="62"/>
      <c r="EI4" s="41"/>
      <c r="EJ4" s="41"/>
      <c r="EK4" s="62"/>
      <c r="EL4" s="62"/>
      <c r="EM4" s="54"/>
      <c r="EN4" s="54"/>
      <c r="EO4" s="39"/>
      <c r="EP4" s="39"/>
      <c r="EQ4" s="55"/>
      <c r="ER4" s="55"/>
      <c r="ES4" s="35"/>
      <c r="ET4" s="35"/>
      <c r="EU4" s="55"/>
      <c r="EV4" s="55"/>
      <c r="EW4" s="55"/>
      <c r="EX4" s="55"/>
      <c r="EY4" s="55"/>
      <c r="EZ4" s="55"/>
      <c r="FA4" s="35"/>
      <c r="FB4" s="35"/>
      <c r="FC4" s="35"/>
      <c r="FD4" s="35"/>
      <c r="FE4" s="55"/>
      <c r="FF4" s="55"/>
      <c r="FG4" s="55"/>
      <c r="FH4" s="55"/>
    </row>
    <row r="5" spans="1:164" ht="12.75" customHeight="1" x14ac:dyDescent="0.2">
      <c r="G5" s="36">
        <v>43484</v>
      </c>
      <c r="H5" s="37"/>
      <c r="I5" s="36">
        <v>43498</v>
      </c>
      <c r="J5" s="37"/>
      <c r="K5" s="36">
        <v>43505</v>
      </c>
      <c r="L5" s="37"/>
      <c r="M5" s="36">
        <v>43505</v>
      </c>
      <c r="N5" s="37"/>
      <c r="O5" s="36">
        <v>43512</v>
      </c>
      <c r="P5" s="37"/>
      <c r="Q5" s="36">
        <v>43519</v>
      </c>
      <c r="R5" s="37"/>
      <c r="S5" s="36">
        <v>43526</v>
      </c>
      <c r="T5" s="37"/>
      <c r="U5" s="36">
        <v>43533</v>
      </c>
      <c r="V5" s="37"/>
      <c r="W5" s="36">
        <v>43533</v>
      </c>
      <c r="X5" s="37"/>
      <c r="Y5" s="36">
        <v>43540</v>
      </c>
      <c r="Z5" s="37"/>
      <c r="AA5" s="36">
        <v>43540</v>
      </c>
      <c r="AB5" s="37"/>
      <c r="AC5" s="36">
        <v>43543</v>
      </c>
      <c r="AD5" s="37"/>
      <c r="AE5" s="36">
        <v>43554</v>
      </c>
      <c r="AF5" s="37"/>
      <c r="AG5" s="36">
        <v>43561</v>
      </c>
      <c r="AH5" s="37"/>
      <c r="AI5" s="36">
        <v>43568</v>
      </c>
      <c r="AJ5" s="37"/>
      <c r="AK5" s="36">
        <v>43568</v>
      </c>
      <c r="AL5" s="37"/>
      <c r="AM5" s="36">
        <v>43582</v>
      </c>
      <c r="AN5" s="37"/>
      <c r="AO5" s="36">
        <v>43587</v>
      </c>
      <c r="AP5" s="37"/>
      <c r="AQ5" s="36">
        <v>43589</v>
      </c>
      <c r="AR5" s="37"/>
      <c r="AS5" s="36">
        <v>43589</v>
      </c>
      <c r="AT5" s="37"/>
      <c r="AU5" s="36">
        <v>43596</v>
      </c>
      <c r="AV5" s="37"/>
      <c r="AW5" s="36">
        <v>43603</v>
      </c>
      <c r="AX5" s="37"/>
      <c r="AY5" s="36">
        <v>43603</v>
      </c>
      <c r="AZ5" s="37"/>
      <c r="BA5" s="36">
        <v>43603</v>
      </c>
      <c r="BB5" s="37"/>
      <c r="BC5" s="36">
        <v>43610</v>
      </c>
      <c r="BD5" s="37"/>
      <c r="BE5" s="36">
        <v>43610</v>
      </c>
      <c r="BF5" s="37"/>
      <c r="BG5" s="36">
        <v>43617</v>
      </c>
      <c r="BH5" s="37"/>
      <c r="BI5" s="36">
        <v>43624</v>
      </c>
      <c r="BJ5" s="37"/>
      <c r="BK5" s="36">
        <v>43624</v>
      </c>
      <c r="BL5" s="37"/>
      <c r="BM5" s="36">
        <v>43652</v>
      </c>
      <c r="BN5" s="37"/>
      <c r="BO5" s="36">
        <v>43652</v>
      </c>
      <c r="BP5" s="37"/>
      <c r="BQ5" s="36">
        <v>43655</v>
      </c>
      <c r="BR5" s="37"/>
      <c r="BS5" s="36">
        <v>43659</v>
      </c>
      <c r="BT5" s="37"/>
      <c r="BU5" s="36">
        <v>43666</v>
      </c>
      <c r="BV5" s="37"/>
      <c r="BW5" s="36">
        <v>43672</v>
      </c>
      <c r="BX5" s="37"/>
      <c r="BY5" s="36">
        <v>43672</v>
      </c>
      <c r="BZ5" s="37"/>
      <c r="CA5" s="36">
        <v>43673</v>
      </c>
      <c r="CB5" s="37"/>
      <c r="CC5" s="36">
        <v>43673</v>
      </c>
      <c r="CD5" s="37"/>
      <c r="CE5" s="36">
        <v>43673</v>
      </c>
      <c r="CF5" s="37"/>
      <c r="CG5" s="36">
        <v>43673</v>
      </c>
      <c r="CH5" s="37"/>
      <c r="CI5" s="36">
        <v>43680</v>
      </c>
      <c r="CJ5" s="37"/>
      <c r="CK5" s="36">
        <v>43680</v>
      </c>
      <c r="CL5" s="37"/>
      <c r="CM5" s="36">
        <v>43687</v>
      </c>
      <c r="CN5" s="37"/>
      <c r="CO5" s="36">
        <v>43695</v>
      </c>
      <c r="CP5" s="37"/>
      <c r="CQ5" s="36">
        <v>43701</v>
      </c>
      <c r="CR5" s="37"/>
      <c r="CS5" s="36">
        <v>43701</v>
      </c>
      <c r="CT5" s="37"/>
      <c r="CU5" s="36">
        <v>43701</v>
      </c>
      <c r="CV5" s="37"/>
      <c r="CW5" s="36">
        <v>43708</v>
      </c>
      <c r="CX5" s="37"/>
      <c r="CY5" s="36">
        <v>43708</v>
      </c>
      <c r="CZ5" s="37"/>
      <c r="DA5" s="36">
        <v>43722</v>
      </c>
      <c r="DB5" s="37"/>
      <c r="DC5" s="36">
        <v>43735</v>
      </c>
      <c r="DD5" s="36"/>
      <c r="DE5" s="36">
        <v>43736</v>
      </c>
      <c r="DF5" s="36"/>
      <c r="DG5" s="36">
        <v>43736</v>
      </c>
      <c r="DH5" s="36"/>
      <c r="DI5" s="36">
        <v>43736</v>
      </c>
      <c r="DJ5" s="36"/>
      <c r="DK5" s="36">
        <v>43743</v>
      </c>
      <c r="DL5" s="36"/>
      <c r="DM5" s="36">
        <v>43750</v>
      </c>
      <c r="DN5" s="37"/>
      <c r="DO5" s="36">
        <v>43750</v>
      </c>
      <c r="DP5" s="37"/>
      <c r="DQ5" s="36">
        <v>43757</v>
      </c>
      <c r="DR5" s="36"/>
      <c r="DS5" s="36">
        <v>43757</v>
      </c>
      <c r="DT5" s="36"/>
      <c r="DU5" s="36">
        <v>43764</v>
      </c>
      <c r="DV5" s="36"/>
      <c r="DW5" s="36">
        <v>43764</v>
      </c>
      <c r="DX5" s="36"/>
      <c r="DY5" s="36">
        <v>43771</v>
      </c>
      <c r="DZ5" s="36"/>
      <c r="EA5" s="36">
        <v>43778</v>
      </c>
      <c r="EB5" s="36"/>
      <c r="EC5" s="36">
        <v>43785</v>
      </c>
      <c r="ED5" s="36"/>
      <c r="EE5" s="37" t="s">
        <v>401</v>
      </c>
      <c r="EF5" s="37"/>
      <c r="EG5" s="36">
        <v>43812</v>
      </c>
      <c r="EH5" s="36"/>
      <c r="EI5" s="36">
        <v>43813</v>
      </c>
      <c r="EJ5" s="36"/>
      <c r="EK5" s="36">
        <v>43820</v>
      </c>
      <c r="EL5" s="36"/>
      <c r="EM5" s="36">
        <v>43820</v>
      </c>
      <c r="EN5" s="36"/>
      <c r="EO5" s="36">
        <v>43820</v>
      </c>
      <c r="EP5" s="36"/>
      <c r="EQ5" s="36"/>
      <c r="ER5" s="36"/>
      <c r="ES5" s="36"/>
      <c r="ET5" s="37"/>
      <c r="EU5" s="36"/>
      <c r="EV5" s="37"/>
      <c r="EW5" s="37"/>
      <c r="EX5" s="37"/>
      <c r="EY5" s="36"/>
      <c r="EZ5" s="36"/>
      <c r="FA5" s="36"/>
      <c r="FB5" s="36"/>
      <c r="FC5" s="36"/>
      <c r="FD5" s="36"/>
      <c r="FE5" s="36"/>
      <c r="FF5" s="36"/>
      <c r="FG5" s="36"/>
      <c r="FH5" s="36"/>
    </row>
    <row r="6" spans="1:16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EE6" t="s">
        <v>75</v>
      </c>
      <c r="EF6" t="s">
        <v>79</v>
      </c>
    </row>
    <row r="7" spans="1:164" ht="12.75" hidden="1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64" ht="12.75" hidden="1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Y8+AA8+AE8+AS8+CG8+CO8+CY8+BC8+EE8+BO8+Q8+S8+U8+EC8+FA8+BQ8+AU8++BG8+DE8+BK8+CC8+EM8+EO8+EQ8+ES8+EU8+EW8+EY8+CA8+CE8+CI8+CK8+CM8+CS8+CU8+CW8+DC8+DK8+DM8+DO8+DQ8+DS8+DU8+DW8+DY8+EA8+EG8+EI8+EK8+AC8+DI8+AQ8+BU8+DG8+AG8+AK8+AM8+AW8+BI8+BM8+BW8+BY8+CQ8+W8+DA8+BE8+AI8+AO8+BS8+FC8+FE8+FG8</f>
        <v>0</v>
      </c>
    </row>
    <row r="9" spans="1:164" ht="12.75" hidden="1" customHeight="1" x14ac:dyDescent="0.2">
      <c r="A9" s="3" t="s">
        <v>10</v>
      </c>
      <c r="B9" s="4" t="s">
        <v>151</v>
      </c>
      <c r="C9" s="4" t="s">
        <v>7</v>
      </c>
      <c r="D9" s="4" t="s">
        <v>8</v>
      </c>
      <c r="E9" s="4" t="s">
        <v>116</v>
      </c>
      <c r="F9" s="8">
        <f t="shared" ref="F9:F51" si="0">G9+I9+K9+M9+O9+Y9+AA9+AE9+AS9+CG9+CO9+CY9+BC9+EE9+BO9+Q9+S9+U9+EC9+FA9+BQ9+AU9++BG9+DE9+BK9+CC9+EM9+EO9+EQ9+ES9+EU9+EW9+EY9+CA9+CE9+CI9+CK9+CM9+CS9+CU9+CW9+DC9+DK9+DM9+DO9+DQ9+DS9+DU9+DW9+DY9+EA9+EG9+EI9+EK9+AC9+DI9+AQ9+BU9+DG9+AG9+AK9+AM9+AW9+BI9+BM9+BW9+BY9+CQ9+W9+DA9+BE9+AI9+AO9+BS9+FC9+FE9+FG9</f>
        <v>0</v>
      </c>
    </row>
    <row r="10" spans="1:16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117.5</v>
      </c>
      <c r="K10" s="11">
        <v>2.5</v>
      </c>
      <c r="L10" t="s">
        <v>233</v>
      </c>
      <c r="AC10">
        <v>7</v>
      </c>
      <c r="AD10" t="s">
        <v>78</v>
      </c>
      <c r="BG10">
        <v>9</v>
      </c>
      <c r="BH10" s="9" t="s">
        <v>233</v>
      </c>
      <c r="BI10">
        <v>2.5</v>
      </c>
      <c r="BJ10" t="s">
        <v>233</v>
      </c>
      <c r="BQ10" s="11">
        <v>3.5</v>
      </c>
      <c r="BR10" t="s">
        <v>233</v>
      </c>
      <c r="CY10" s="11"/>
      <c r="DG10" s="11"/>
      <c r="DY10">
        <v>5</v>
      </c>
      <c r="DZ10" t="s">
        <v>77</v>
      </c>
      <c r="EA10">
        <v>2.5</v>
      </c>
      <c r="EB10" t="s">
        <v>233</v>
      </c>
      <c r="EE10">
        <v>30</v>
      </c>
      <c r="EF10" t="s">
        <v>245</v>
      </c>
      <c r="EI10">
        <v>19</v>
      </c>
      <c r="EJ10" t="s">
        <v>77</v>
      </c>
      <c r="EK10" s="20">
        <v>0.5</v>
      </c>
      <c r="EL10" s="9" t="s">
        <v>78</v>
      </c>
      <c r="EM10">
        <v>36</v>
      </c>
      <c r="EN10" s="9" t="s">
        <v>77</v>
      </c>
      <c r="ER10" s="18"/>
      <c r="ES10" s="11"/>
    </row>
    <row r="11" spans="1:164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0</v>
      </c>
      <c r="BC11" s="11"/>
    </row>
    <row r="12" spans="1:16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17</v>
      </c>
      <c r="AM12">
        <v>2</v>
      </c>
      <c r="AN12" t="s">
        <v>233</v>
      </c>
      <c r="AQ12">
        <v>6</v>
      </c>
      <c r="AR12" t="s">
        <v>233</v>
      </c>
      <c r="EI12">
        <v>9</v>
      </c>
      <c r="EJ12" t="s">
        <v>233</v>
      </c>
    </row>
    <row r="13" spans="1:164" ht="12.75" hidden="1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64" ht="12.75" hidden="1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64" ht="12.75" hidden="1" customHeight="1" x14ac:dyDescent="0.2">
      <c r="A15" s="3" t="s">
        <v>26</v>
      </c>
      <c r="B15" s="4" t="s">
        <v>157</v>
      </c>
      <c r="C15" s="4" t="s">
        <v>7</v>
      </c>
      <c r="D15" s="4" t="s">
        <v>8</v>
      </c>
      <c r="E15" s="4" t="s">
        <v>116</v>
      </c>
      <c r="F15" s="8">
        <f t="shared" si="0"/>
        <v>0</v>
      </c>
    </row>
    <row r="16" spans="1:164" ht="12.75" hidden="1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0</v>
      </c>
    </row>
    <row r="17" spans="1:144" ht="12.75" hidden="1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44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36</v>
      </c>
      <c r="J18" s="9"/>
      <c r="AQ18">
        <v>18</v>
      </c>
      <c r="AR18" t="s">
        <v>233</v>
      </c>
      <c r="EM18">
        <v>18</v>
      </c>
      <c r="EN18" s="9" t="s">
        <v>233</v>
      </c>
    </row>
    <row r="19" spans="1:144" ht="12.75" hidden="1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44" ht="12.75" hidden="1" customHeight="1" x14ac:dyDescent="0.2">
      <c r="A20" s="17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44" ht="12.75" hidden="1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4</v>
      </c>
      <c r="I21">
        <v>4</v>
      </c>
      <c r="J21" t="s">
        <v>233</v>
      </c>
      <c r="AK21" s="11"/>
      <c r="CN21" s="9"/>
    </row>
    <row r="22" spans="1:144" ht="12.75" hidden="1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44" ht="12.75" hidden="1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44" ht="12.75" hidden="1" customHeight="1" x14ac:dyDescent="0.2">
      <c r="A24" s="3" t="s">
        <v>49</v>
      </c>
      <c r="B24" s="4" t="s">
        <v>51</v>
      </c>
      <c r="C24" s="4" t="s">
        <v>7</v>
      </c>
      <c r="D24" s="4" t="s">
        <v>8</v>
      </c>
      <c r="E24" s="4" t="s">
        <v>50</v>
      </c>
      <c r="F24" s="8">
        <f t="shared" si="0"/>
        <v>0</v>
      </c>
    </row>
    <row r="25" spans="1:144" ht="12.75" hidden="1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338</v>
      </c>
      <c r="F25" s="8">
        <f t="shared" si="0"/>
        <v>0</v>
      </c>
    </row>
    <row r="26" spans="1:144" ht="12.75" hidden="1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44" ht="12.75" hidden="1" customHeight="1" x14ac:dyDescent="0.2">
      <c r="A27" s="3" t="s">
        <v>58</v>
      </c>
      <c r="B27" s="4" t="s">
        <v>60</v>
      </c>
      <c r="C27" s="4" t="s">
        <v>7</v>
      </c>
      <c r="D27" s="4" t="s">
        <v>8</v>
      </c>
      <c r="E27" s="4" t="s">
        <v>59</v>
      </c>
      <c r="F27" s="8">
        <f t="shared" si="0"/>
        <v>2.5</v>
      </c>
      <c r="I27" s="11">
        <v>2.5</v>
      </c>
      <c r="J27" t="s">
        <v>233</v>
      </c>
    </row>
    <row r="28" spans="1:144" ht="12.75" hidden="1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44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36</v>
      </c>
      <c r="G29" s="11"/>
      <c r="I29" s="11">
        <v>1.5</v>
      </c>
      <c r="J29" t="s">
        <v>233</v>
      </c>
      <c r="W29">
        <v>3</v>
      </c>
      <c r="X29" t="s">
        <v>233</v>
      </c>
      <c r="AA29">
        <v>2</v>
      </c>
      <c r="AB29" t="s">
        <v>233</v>
      </c>
      <c r="AQ29">
        <v>18</v>
      </c>
      <c r="AR29" t="s">
        <v>233</v>
      </c>
      <c r="BI29">
        <v>1</v>
      </c>
      <c r="BJ29" t="s">
        <v>233</v>
      </c>
      <c r="CS29">
        <v>2</v>
      </c>
      <c r="CT29" t="s">
        <v>233</v>
      </c>
      <c r="DO29">
        <v>0.5</v>
      </c>
      <c r="DP29" t="s">
        <v>233</v>
      </c>
      <c r="EI29" s="16">
        <v>8</v>
      </c>
      <c r="EJ29" t="s">
        <v>233</v>
      </c>
    </row>
    <row r="30" spans="1:144" ht="12.75" hidden="1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44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57</v>
      </c>
      <c r="H31" s="4"/>
      <c r="J31" s="4"/>
      <c r="AQ31">
        <v>36</v>
      </c>
      <c r="AR31" t="s">
        <v>77</v>
      </c>
      <c r="DN31" s="9"/>
      <c r="EC31">
        <v>21</v>
      </c>
      <c r="ED31" t="s">
        <v>77</v>
      </c>
    </row>
    <row r="32" spans="1:144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0</v>
      </c>
      <c r="AT32" s="18"/>
    </row>
    <row r="33" spans="1:159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12</v>
      </c>
      <c r="BA33">
        <v>12</v>
      </c>
      <c r="BB33" t="s">
        <v>233</v>
      </c>
      <c r="EE33">
        <v>12</v>
      </c>
      <c r="EF33" t="s">
        <v>233</v>
      </c>
    </row>
    <row r="34" spans="1:159" ht="12.75" hidden="1" customHeight="1" x14ac:dyDescent="0.2">
      <c r="A34" s="3" t="s">
        <v>73</v>
      </c>
      <c r="B34" s="4" t="s">
        <v>74</v>
      </c>
      <c r="C34" s="4" t="s">
        <v>7</v>
      </c>
      <c r="D34" s="4" t="s">
        <v>8</v>
      </c>
      <c r="E34" s="4" t="s">
        <v>37</v>
      </c>
      <c r="F34" s="8">
        <f t="shared" si="0"/>
        <v>0</v>
      </c>
      <c r="J34" s="9"/>
      <c r="N34" s="9"/>
      <c r="AA34" s="11"/>
      <c r="AC34" s="16"/>
      <c r="AQ34" s="11"/>
      <c r="CR34" s="9"/>
      <c r="CX34" s="9"/>
    </row>
    <row r="35" spans="1:159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33</v>
      </c>
      <c r="J35" s="9"/>
      <c r="N35" s="9"/>
      <c r="O35">
        <v>6</v>
      </c>
      <c r="P35" t="s">
        <v>233</v>
      </c>
      <c r="Y35">
        <v>1</v>
      </c>
      <c r="Z35" t="s">
        <v>233</v>
      </c>
      <c r="AA35" s="11"/>
      <c r="AC35" s="16"/>
      <c r="AG35" s="11"/>
      <c r="AI35">
        <v>6</v>
      </c>
      <c r="AJ35" s="9" t="s">
        <v>233</v>
      </c>
      <c r="CS35">
        <v>2</v>
      </c>
      <c r="CT35" t="s">
        <v>233</v>
      </c>
      <c r="DN35" s="9"/>
      <c r="EI35" s="11"/>
      <c r="EM35">
        <v>18</v>
      </c>
      <c r="EN35" s="9" t="s">
        <v>233</v>
      </c>
    </row>
    <row r="36" spans="1:159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80.5</v>
      </c>
      <c r="I36">
        <v>4</v>
      </c>
      <c r="J36" t="s">
        <v>233</v>
      </c>
      <c r="K36" s="11">
        <v>2.5</v>
      </c>
      <c r="L36" t="s">
        <v>233</v>
      </c>
      <c r="O36" s="11">
        <v>10.5</v>
      </c>
      <c r="P36" t="s">
        <v>233</v>
      </c>
      <c r="AG36">
        <v>3.5</v>
      </c>
      <c r="AH36" t="s">
        <v>233</v>
      </c>
      <c r="AI36">
        <v>6</v>
      </c>
      <c r="AJ36" s="9" t="s">
        <v>233</v>
      </c>
      <c r="AK36" s="11"/>
      <c r="AM36">
        <v>9</v>
      </c>
      <c r="AN36" t="s">
        <v>233</v>
      </c>
      <c r="AO36">
        <v>2</v>
      </c>
      <c r="AP36" s="9" t="s">
        <v>233</v>
      </c>
      <c r="AQ36">
        <v>18</v>
      </c>
      <c r="AR36" t="s">
        <v>233</v>
      </c>
      <c r="BF36" s="9"/>
      <c r="BG36">
        <v>9</v>
      </c>
      <c r="BH36" s="9" t="s">
        <v>233</v>
      </c>
      <c r="BK36" s="11"/>
      <c r="BQ36" s="11">
        <v>3.5</v>
      </c>
      <c r="BR36" t="s">
        <v>233</v>
      </c>
      <c r="CD36" s="9"/>
      <c r="CX36" s="9"/>
      <c r="CY36" s="11"/>
      <c r="DA36">
        <v>2</v>
      </c>
      <c r="DB36" t="s">
        <v>233</v>
      </c>
      <c r="DC36" s="11"/>
      <c r="DG36" s="11"/>
      <c r="DL36" s="9"/>
      <c r="DN36" s="9"/>
      <c r="DO36" s="16"/>
      <c r="DP36" s="9"/>
      <c r="EA36">
        <v>2.5</v>
      </c>
      <c r="EB36" t="s">
        <v>233</v>
      </c>
      <c r="EI36" s="16">
        <v>8</v>
      </c>
      <c r="EJ36" t="s">
        <v>233</v>
      </c>
      <c r="FC36" s="11"/>
    </row>
    <row r="37" spans="1:159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30</v>
      </c>
      <c r="W37">
        <v>3</v>
      </c>
      <c r="X37" t="s">
        <v>233</v>
      </c>
      <c r="AG37">
        <v>1.5</v>
      </c>
      <c r="AH37" t="s">
        <v>233</v>
      </c>
      <c r="AI37">
        <v>7.5</v>
      </c>
      <c r="AJ37" s="9" t="s">
        <v>233</v>
      </c>
      <c r="AQ37">
        <v>6</v>
      </c>
      <c r="AR37" t="s">
        <v>233</v>
      </c>
      <c r="AY37">
        <v>1.5</v>
      </c>
      <c r="AZ37" t="s">
        <v>233</v>
      </c>
      <c r="CX37" s="9"/>
      <c r="DN37" s="9"/>
      <c r="EM37">
        <v>12</v>
      </c>
      <c r="EN37" s="9" t="s">
        <v>233</v>
      </c>
    </row>
    <row r="38" spans="1:159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17</v>
      </c>
      <c r="AQ38">
        <v>6</v>
      </c>
      <c r="AR38" t="s">
        <v>233</v>
      </c>
      <c r="EI38">
        <v>7</v>
      </c>
      <c r="EJ38" t="s">
        <v>233</v>
      </c>
      <c r="EM38">
        <v>4</v>
      </c>
      <c r="EN38" s="9" t="s">
        <v>233</v>
      </c>
    </row>
    <row r="39" spans="1:159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10</v>
      </c>
      <c r="K39" s="16"/>
      <c r="CR39" s="9"/>
      <c r="DA39">
        <v>4</v>
      </c>
      <c r="DB39" t="s">
        <v>233</v>
      </c>
      <c r="DO39" s="16"/>
      <c r="DP39" s="9"/>
      <c r="EI39">
        <v>6</v>
      </c>
      <c r="EJ39" t="s">
        <v>233</v>
      </c>
    </row>
    <row r="40" spans="1:159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13</v>
      </c>
      <c r="DY40">
        <v>5</v>
      </c>
      <c r="DZ40" t="s">
        <v>233</v>
      </c>
      <c r="EI40" s="16">
        <v>8</v>
      </c>
      <c r="EJ40" t="s">
        <v>233</v>
      </c>
    </row>
    <row r="41" spans="1:159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22.5</v>
      </c>
      <c r="AK41" s="11"/>
      <c r="DO41" s="11"/>
      <c r="DQ41" s="11">
        <v>4.5</v>
      </c>
      <c r="DR41" t="s">
        <v>233</v>
      </c>
      <c r="EM41">
        <v>18</v>
      </c>
      <c r="EN41" s="9" t="s">
        <v>233</v>
      </c>
    </row>
    <row r="42" spans="1:159" ht="12.75" hidden="1" customHeight="1" x14ac:dyDescent="0.2">
      <c r="A42" s="3" t="s">
        <v>216</v>
      </c>
      <c r="B42" s="4" t="s">
        <v>217</v>
      </c>
      <c r="C42" s="4" t="s">
        <v>7</v>
      </c>
      <c r="D42" s="4" t="s">
        <v>8</v>
      </c>
      <c r="E42" s="4" t="s">
        <v>135</v>
      </c>
      <c r="F42" s="8">
        <f t="shared" si="0"/>
        <v>0</v>
      </c>
    </row>
    <row r="43" spans="1:159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18</v>
      </c>
      <c r="I43" s="11"/>
      <c r="EM43">
        <v>18</v>
      </c>
      <c r="EN43" s="9" t="s">
        <v>233</v>
      </c>
    </row>
    <row r="44" spans="1:159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15</v>
      </c>
      <c r="N44" s="9"/>
      <c r="CR44" s="9"/>
      <c r="DA44">
        <v>4</v>
      </c>
      <c r="DB44" t="s">
        <v>233</v>
      </c>
      <c r="DN44" s="9"/>
      <c r="DO44" s="16"/>
      <c r="DP44" s="9"/>
      <c r="EI44">
        <v>11</v>
      </c>
      <c r="EJ44" t="s">
        <v>233</v>
      </c>
    </row>
    <row r="45" spans="1:159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43.5</v>
      </c>
      <c r="AI45">
        <v>7.5</v>
      </c>
      <c r="AJ45" s="9" t="s">
        <v>233</v>
      </c>
      <c r="AQ45">
        <v>18</v>
      </c>
      <c r="AR45" t="s">
        <v>233</v>
      </c>
      <c r="EM45">
        <v>18</v>
      </c>
      <c r="EN45" s="9" t="s">
        <v>233</v>
      </c>
    </row>
    <row r="46" spans="1:159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338</v>
      </c>
      <c r="F46" s="8">
        <f t="shared" si="0"/>
        <v>21</v>
      </c>
      <c r="AG46" s="11"/>
      <c r="DN46" s="9"/>
      <c r="EC46">
        <v>21</v>
      </c>
      <c r="ED46" t="s">
        <v>233</v>
      </c>
    </row>
    <row r="47" spans="1:159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116</v>
      </c>
      <c r="F47" s="8">
        <f t="shared" si="0"/>
        <v>24</v>
      </c>
      <c r="W47">
        <v>3.5</v>
      </c>
      <c r="X47" t="s">
        <v>233</v>
      </c>
      <c r="AC47">
        <v>7</v>
      </c>
      <c r="AD47" t="s">
        <v>233</v>
      </c>
      <c r="AI47" s="11">
        <v>13.5</v>
      </c>
      <c r="AJ47" s="9" t="s">
        <v>233</v>
      </c>
      <c r="DN47" s="9"/>
    </row>
    <row r="48" spans="1:159" ht="12.75" customHeight="1" x14ac:dyDescent="0.2">
      <c r="A48" s="3" t="s">
        <v>344</v>
      </c>
      <c r="B48" s="4" t="s">
        <v>345</v>
      </c>
      <c r="C48" s="4" t="s">
        <v>7</v>
      </c>
      <c r="D48" s="4" t="s">
        <v>12</v>
      </c>
      <c r="E48" s="4" t="s">
        <v>116</v>
      </c>
      <c r="F48" s="8">
        <f t="shared" si="0"/>
        <v>66.5</v>
      </c>
      <c r="AG48">
        <v>3</v>
      </c>
      <c r="AH48" t="s">
        <v>233</v>
      </c>
      <c r="AI48" s="11">
        <v>13.5</v>
      </c>
      <c r="AJ48" s="9" t="s">
        <v>78</v>
      </c>
      <c r="AQ48">
        <v>12</v>
      </c>
      <c r="AR48" t="s">
        <v>233</v>
      </c>
      <c r="BQ48" s="11">
        <v>3.5</v>
      </c>
      <c r="BR48" t="s">
        <v>78</v>
      </c>
      <c r="DA48">
        <v>2</v>
      </c>
      <c r="DB48" t="s">
        <v>233</v>
      </c>
      <c r="DY48">
        <v>3</v>
      </c>
      <c r="DZ48" t="s">
        <v>233</v>
      </c>
      <c r="EG48" s="11">
        <v>1.5</v>
      </c>
      <c r="EH48" t="s">
        <v>78</v>
      </c>
      <c r="EI48">
        <v>19</v>
      </c>
      <c r="EJ48" t="s">
        <v>78</v>
      </c>
      <c r="EM48">
        <v>9</v>
      </c>
      <c r="EN48" s="9" t="s">
        <v>78</v>
      </c>
    </row>
    <row r="49" spans="1:134" x14ac:dyDescent="0.2">
      <c r="A49" s="3" t="s">
        <v>381</v>
      </c>
      <c r="B49" s="4" t="s">
        <v>384</v>
      </c>
      <c r="C49" s="4" t="s">
        <v>7</v>
      </c>
      <c r="D49" s="4" t="s">
        <v>12</v>
      </c>
      <c r="E49" s="4" t="s">
        <v>116</v>
      </c>
      <c r="F49" s="8">
        <f t="shared" si="0"/>
        <v>34</v>
      </c>
      <c r="AQ49">
        <v>6</v>
      </c>
      <c r="AR49" t="s">
        <v>233</v>
      </c>
      <c r="AY49">
        <v>1.5</v>
      </c>
      <c r="AZ49" t="s">
        <v>233</v>
      </c>
      <c r="DO49">
        <v>2</v>
      </c>
      <c r="DP49" t="s">
        <v>233</v>
      </c>
      <c r="DY49">
        <v>5</v>
      </c>
      <c r="DZ49" t="s">
        <v>233</v>
      </c>
      <c r="EC49">
        <v>21</v>
      </c>
      <c r="ED49" t="s">
        <v>233</v>
      </c>
    </row>
    <row r="50" spans="1:134" x14ac:dyDescent="0.2">
      <c r="A50" s="3" t="s">
        <v>382</v>
      </c>
      <c r="B50" s="4" t="s">
        <v>386</v>
      </c>
      <c r="C50" s="19" t="s">
        <v>387</v>
      </c>
      <c r="D50" s="4" t="s">
        <v>12</v>
      </c>
      <c r="E50" s="4" t="s">
        <v>388</v>
      </c>
      <c r="F50" s="8">
        <f t="shared" si="0"/>
        <v>21</v>
      </c>
      <c r="AQ50">
        <v>6</v>
      </c>
      <c r="AR50" t="s">
        <v>233</v>
      </c>
      <c r="EC50">
        <v>15</v>
      </c>
      <c r="ED50" t="s">
        <v>233</v>
      </c>
    </row>
    <row r="51" spans="1:134" x14ac:dyDescent="0.2">
      <c r="A51" s="3" t="s">
        <v>383</v>
      </c>
      <c r="B51" s="4" t="s">
        <v>385</v>
      </c>
      <c r="C51" s="4" t="s">
        <v>7</v>
      </c>
      <c r="D51" s="4" t="s">
        <v>12</v>
      </c>
      <c r="E51" s="4" t="s">
        <v>111</v>
      </c>
      <c r="F51" s="8">
        <f t="shared" si="0"/>
        <v>8.5</v>
      </c>
      <c r="AQ51">
        <v>6</v>
      </c>
      <c r="AR51" t="s">
        <v>233</v>
      </c>
      <c r="DO51">
        <v>2.5</v>
      </c>
      <c r="DP51" t="s">
        <v>233</v>
      </c>
    </row>
    <row r="52" spans="1:134" x14ac:dyDescent="0.2">
      <c r="A52" s="9"/>
    </row>
    <row r="53" spans="1:134" x14ac:dyDescent="0.2">
      <c r="A53" s="9"/>
    </row>
    <row r="57" spans="1:134" x14ac:dyDescent="0.2">
      <c r="A57" s="9"/>
    </row>
    <row r="58" spans="1:134" x14ac:dyDescent="0.2">
      <c r="A58" s="9"/>
    </row>
    <row r="59" spans="1:134" x14ac:dyDescent="0.2">
      <c r="A59" s="9"/>
    </row>
    <row r="60" spans="1:134" x14ac:dyDescent="0.2">
      <c r="A60" s="9"/>
    </row>
    <row r="61" spans="1:134" x14ac:dyDescent="0.2">
      <c r="A61" s="9"/>
    </row>
  </sheetData>
  <autoFilter ref="A6:FH51" xr:uid="{00000000-0009-0000-0000-000009000000}">
    <filterColumn colId="3">
      <filters>
        <filter val="Aktīvs"/>
      </filters>
    </filterColumn>
  </autoFilter>
  <mergeCells count="160"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  <mergeCell ref="DW5:DX5"/>
    <mergeCell ref="DY5:DZ5"/>
    <mergeCell ref="EA5:EB5"/>
    <mergeCell ref="EC5:ED5"/>
    <mergeCell ref="EG5:EH5"/>
    <mergeCell ref="EI5:EJ5"/>
    <mergeCell ref="EE5:EF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M5:AN5"/>
    <mergeCell ref="AO5:AP5"/>
    <mergeCell ref="AQ5:AR5"/>
    <mergeCell ref="AS5:AT5"/>
    <mergeCell ref="AU5:AV5"/>
    <mergeCell ref="AW5:AX5"/>
    <mergeCell ref="AY5:AZ5"/>
    <mergeCell ref="BA5:BB5"/>
    <mergeCell ref="AC5:AD5"/>
    <mergeCell ref="AE5:AF5"/>
    <mergeCell ref="AG5:AH5"/>
    <mergeCell ref="AI5:AJ5"/>
    <mergeCell ref="AK5:AL5"/>
    <mergeCell ref="I5:J5"/>
    <mergeCell ref="K5:L5"/>
    <mergeCell ref="M5:N5"/>
    <mergeCell ref="O5:P5"/>
    <mergeCell ref="W5:X5"/>
    <mergeCell ref="Y5:Z5"/>
    <mergeCell ref="EW1:EX4"/>
    <mergeCell ref="EY1:EZ4"/>
    <mergeCell ref="FA1:FB4"/>
    <mergeCell ref="FC1:FD4"/>
    <mergeCell ref="FE1:FF4"/>
    <mergeCell ref="FG1:FH4"/>
    <mergeCell ref="EK1:EL4"/>
    <mergeCell ref="EM1:EN4"/>
    <mergeCell ref="EO1:EP4"/>
    <mergeCell ref="EQ1:ER4"/>
    <mergeCell ref="ES1:ET4"/>
    <mergeCell ref="EU1:EV4"/>
    <mergeCell ref="DW1:DX4"/>
    <mergeCell ref="DY1:DZ4"/>
    <mergeCell ref="EA1:EB4"/>
    <mergeCell ref="EC1:ED4"/>
    <mergeCell ref="EG1:EH4"/>
    <mergeCell ref="EI1:EJ4"/>
    <mergeCell ref="EE1:EF4"/>
    <mergeCell ref="DK1:DL4"/>
    <mergeCell ref="DM1:DN4"/>
    <mergeCell ref="DO1:DP4"/>
    <mergeCell ref="DQ1:DR4"/>
    <mergeCell ref="DS1:DT4"/>
    <mergeCell ref="DU1:DV4"/>
    <mergeCell ref="CY1:CZ4"/>
    <mergeCell ref="DA1:DB4"/>
    <mergeCell ref="DC1:DD4"/>
    <mergeCell ref="DE1:DF4"/>
    <mergeCell ref="DG1:DH4"/>
    <mergeCell ref="DI1:DJ4"/>
    <mergeCell ref="CM1:CN4"/>
    <mergeCell ref="CO1:CP4"/>
    <mergeCell ref="CQ1:CR4"/>
    <mergeCell ref="CS1:CT4"/>
    <mergeCell ref="CU1:CV4"/>
    <mergeCell ref="CW1:CX4"/>
    <mergeCell ref="CA1:CB4"/>
    <mergeCell ref="CC1:CD4"/>
    <mergeCell ref="CE1:CF4"/>
    <mergeCell ref="CG1:CH4"/>
    <mergeCell ref="CI1:CJ4"/>
    <mergeCell ref="CK1:CL4"/>
    <mergeCell ref="BO1:BP4"/>
    <mergeCell ref="BQ1:BR4"/>
    <mergeCell ref="BS1:BT4"/>
    <mergeCell ref="BU1:BV4"/>
    <mergeCell ref="BW1:BX4"/>
    <mergeCell ref="BY1:BZ4"/>
    <mergeCell ref="BE1:BF4"/>
    <mergeCell ref="BG1:BH4"/>
    <mergeCell ref="AY1:AZ4"/>
    <mergeCell ref="BI1:BJ4"/>
    <mergeCell ref="BK1:BL4"/>
    <mergeCell ref="BM1:BN4"/>
    <mergeCell ref="AO1:AP4"/>
    <mergeCell ref="AQ1:AR4"/>
    <mergeCell ref="AS1:AT4"/>
    <mergeCell ref="AU1:AV4"/>
    <mergeCell ref="AW1:AX4"/>
    <mergeCell ref="BC1:BD4"/>
    <mergeCell ref="BA1:BB4"/>
    <mergeCell ref="AC1:AD4"/>
    <mergeCell ref="AE1:AF4"/>
    <mergeCell ref="AG1:AH4"/>
    <mergeCell ref="AI1:AJ4"/>
    <mergeCell ref="AK1:AL4"/>
    <mergeCell ref="AM1:AN4"/>
    <mergeCell ref="Q1:R4"/>
    <mergeCell ref="Q5:R5"/>
    <mergeCell ref="A1:E2"/>
    <mergeCell ref="F1:F4"/>
    <mergeCell ref="G1:H4"/>
    <mergeCell ref="I1:J4"/>
    <mergeCell ref="K1:L4"/>
    <mergeCell ref="M1:N4"/>
    <mergeCell ref="O1:P4"/>
    <mergeCell ref="G5:H5"/>
    <mergeCell ref="U5:V5"/>
    <mergeCell ref="S5:T5"/>
    <mergeCell ref="U1:V4"/>
    <mergeCell ref="S1:T4"/>
    <mergeCell ref="W1:X4"/>
    <mergeCell ref="Y1:Z4"/>
    <mergeCell ref="AA1:AB4"/>
    <mergeCell ref="AA5:AB5"/>
  </mergeCells>
  <conditionalFormatting sqref="C8:C51">
    <cfRule type="cellIs" dxfId="47" priority="7" stopIfTrue="1" operator="equal">
      <formula>"Starptautiskā"</formula>
    </cfRule>
    <cfRule type="cellIs" dxfId="46" priority="8" stopIfTrue="1" operator="equal">
      <formula>"Nacionālā"</formula>
    </cfRule>
  </conditionalFormatting>
  <conditionalFormatting sqref="D8:D51">
    <cfRule type="cellIs" dxfId="45" priority="1" stopIfTrue="1" operator="equal">
      <formula>"Neaktīvs"</formula>
    </cfRule>
    <cfRule type="cellIs" dxfId="44" priority="2" stopIfTrue="1" operator="equal">
      <formula>"Aktīvs"</formula>
    </cfRule>
  </conditionalFormatting>
  <conditionalFormatting sqref="F1:F65536">
    <cfRule type="cellIs" dxfId="43" priority="18" stopIfTrue="1" operator="equal">
      <formula>0</formula>
    </cfRule>
    <cfRule type="cellIs" dxfId="42" priority="19" stopIfTrue="1" operator="between">
      <formula>0</formula>
      <formula>9.5</formula>
    </cfRule>
    <cfRule type="cellIs" dxfId="41" priority="20" stopIfTrue="1" operator="greaterThanOrEqual">
      <formula>10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H61"/>
  <sheetViews>
    <sheetView workbookViewId="0">
      <pane xSplit="6" ySplit="7" topLeftCell="X8" activePane="bottomRight" state="frozen"/>
      <selection pane="topRight" activeCell="G1" sqref="G1"/>
      <selection pane="bottomLeft" activeCell="A8" sqref="A8"/>
      <selection pane="bottomRight" activeCell="E17" sqref="E17"/>
    </sheetView>
  </sheetViews>
  <sheetFormatPr defaultRowHeight="12.75" x14ac:dyDescent="0.2"/>
  <cols>
    <col min="1" max="1" width="19" bestFit="1" customWidth="1"/>
    <col min="2" max="2" width="11.7109375" customWidth="1"/>
    <col min="3" max="3" width="18.28515625" bestFit="1" customWidth="1"/>
    <col min="4" max="4" width="8.140625" bestFit="1" customWidth="1"/>
    <col min="5" max="5" width="13.5703125" bestFit="1" customWidth="1"/>
    <col min="6" max="6" width="10.140625" customWidth="1"/>
    <col min="7" max="7" width="4.5703125" bestFit="1" customWidth="1"/>
    <col min="8" max="8" width="3.85546875" bestFit="1" customWidth="1"/>
    <col min="9" max="9" width="3.5703125" bestFit="1" customWidth="1"/>
    <col min="10" max="10" width="3.85546875" bestFit="1" customWidth="1"/>
    <col min="11" max="11" width="4.570312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5.5703125" bestFit="1" customWidth="1"/>
    <col min="16" max="16" width="3.85546875" bestFit="1" customWidth="1"/>
    <col min="17" max="24" width="3.85546875" customWidth="1"/>
    <col min="25" max="25" width="3.570312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4.5703125" bestFit="1" customWidth="1"/>
    <col min="30" max="30" width="3.85546875" bestFit="1" customWidth="1"/>
    <col min="31" max="31" width="3.5703125" bestFit="1" customWidth="1"/>
    <col min="32" max="32" width="3.85546875" bestFit="1" customWidth="1"/>
    <col min="33" max="33" width="4" bestFit="1" customWidth="1"/>
    <col min="34" max="34" width="3.85546875" customWidth="1"/>
    <col min="35" max="35" width="4.5703125" bestFit="1" customWidth="1"/>
    <col min="36" max="36" width="3.85546875" customWidth="1"/>
    <col min="37" max="37" width="3.5703125" bestFit="1" customWidth="1"/>
    <col min="38" max="38" width="3.85546875" bestFit="1" customWidth="1"/>
    <col min="39" max="39" width="2.85546875" bestFit="1" customWidth="1"/>
    <col min="40" max="40" width="3.85546875" bestFit="1" customWidth="1"/>
    <col min="41" max="41" width="4.28515625" customWidth="1"/>
    <col min="42" max="42" width="3.85546875" bestFit="1" customWidth="1"/>
    <col min="43" max="43" width="3.7109375" customWidth="1"/>
    <col min="44" max="44" width="3.85546875" bestFit="1" customWidth="1"/>
    <col min="45" max="45" width="4" customWidth="1"/>
    <col min="46" max="46" width="3.85546875" bestFit="1" customWidth="1"/>
    <col min="47" max="47" width="3.7109375" customWidth="1"/>
    <col min="48" max="48" width="3.85546875" bestFit="1" customWidth="1"/>
    <col min="49" max="49" width="4.140625" customWidth="1"/>
    <col min="50" max="50" width="3.85546875" bestFit="1" customWidth="1"/>
    <col min="51" max="62" width="3.85546875" customWidth="1"/>
    <col min="63" max="63" width="4.5703125" bestFit="1" customWidth="1"/>
    <col min="64" max="64" width="3.85546875" bestFit="1" customWidth="1"/>
    <col min="65" max="65" width="2.85546875" bestFit="1" customWidth="1"/>
    <col min="66" max="66" width="3.85546875" customWidth="1"/>
    <col min="67" max="67" width="2.85546875" bestFit="1" customWidth="1"/>
    <col min="68" max="68" width="3.85546875" bestFit="1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customWidth="1"/>
    <col min="77" max="77" width="2.85546875" bestFit="1" customWidth="1"/>
    <col min="78" max="78" width="3.85546875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3.5703125" bestFit="1" customWidth="1"/>
    <col min="112" max="112" width="3.85546875" bestFit="1" customWidth="1"/>
    <col min="113" max="114" width="3.85546875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4.85546875" customWidth="1"/>
    <col min="119" max="119" width="4.5703125" bestFit="1" customWidth="1"/>
    <col min="120" max="120" width="3.85546875" bestFit="1" customWidth="1"/>
    <col min="121" max="121" width="4.5703125" bestFit="1" customWidth="1"/>
    <col min="122" max="122" width="3.85546875" bestFit="1" customWidth="1"/>
    <col min="123" max="123" width="2.85546875" bestFit="1" customWidth="1"/>
    <col min="124" max="124" width="3.85546875" bestFit="1" customWidth="1"/>
    <col min="125" max="125" width="2.85546875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4.5703125" bestFit="1" customWidth="1"/>
    <col min="132" max="132" width="3.85546875" bestFit="1" customWidth="1"/>
    <col min="133" max="136" width="3.85546875" customWidth="1"/>
    <col min="137" max="137" width="3.5703125" bestFit="1" customWidth="1"/>
    <col min="138" max="138" width="3.85546875" bestFit="1" customWidth="1"/>
    <col min="139" max="139" width="3.5703125" bestFit="1" customWidth="1"/>
    <col min="140" max="140" width="3.85546875" bestFit="1" customWidth="1"/>
    <col min="141" max="141" width="4.570312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2.85546875" bestFit="1" customWidth="1"/>
    <col min="146" max="146" width="3.85546875" bestFit="1" customWidth="1"/>
    <col min="147" max="147" width="2.85546875" bestFit="1" customWidth="1"/>
    <col min="148" max="148" width="3.85546875" bestFit="1" customWidth="1"/>
    <col min="149" max="149" width="3.5703125" bestFit="1" customWidth="1"/>
    <col min="150" max="150" width="3.85546875" bestFit="1" customWidth="1"/>
    <col min="151" max="151" width="2.85546875" bestFit="1" customWidth="1"/>
    <col min="152" max="152" width="3.85546875" bestFit="1" customWidth="1"/>
    <col min="153" max="153" width="3" bestFit="1" customWidth="1"/>
    <col min="154" max="154" width="5.42578125" bestFit="1" customWidth="1"/>
    <col min="155" max="155" width="2.85546875" bestFit="1" customWidth="1"/>
    <col min="156" max="156" width="3.85546875" bestFit="1" customWidth="1"/>
    <col min="157" max="157" width="2.85546875" bestFit="1" customWidth="1"/>
    <col min="158" max="158" width="3.85546875" bestFit="1" customWidth="1"/>
    <col min="159" max="159" width="4.5703125" bestFit="1" customWidth="1"/>
    <col min="160" max="160" width="3.85546875" bestFit="1" customWidth="1"/>
    <col min="161" max="161" width="2.85546875" bestFit="1" customWidth="1"/>
    <col min="162" max="162" width="3.85546875" bestFit="1" customWidth="1"/>
    <col min="163" max="163" width="2.85546875" bestFit="1" customWidth="1"/>
    <col min="164" max="164" width="3.85546875" bestFit="1" customWidth="1"/>
  </cols>
  <sheetData>
    <row r="1" spans="1:164" ht="18" customHeight="1" x14ac:dyDescent="0.2">
      <c r="A1" s="63" t="s">
        <v>336</v>
      </c>
      <c r="B1" s="63"/>
      <c r="C1" s="63"/>
      <c r="D1" s="63"/>
      <c r="E1" s="63"/>
      <c r="F1" s="35" t="s">
        <v>136</v>
      </c>
      <c r="G1" s="40" t="s">
        <v>403</v>
      </c>
      <c r="H1" s="40"/>
      <c r="I1" s="46" t="s">
        <v>374</v>
      </c>
      <c r="J1" s="47"/>
      <c r="K1" s="40" t="s">
        <v>161</v>
      </c>
      <c r="L1" s="40"/>
      <c r="M1" s="40" t="s">
        <v>375</v>
      </c>
      <c r="N1" s="40"/>
      <c r="O1" s="48" t="s">
        <v>193</v>
      </c>
      <c r="P1" s="42"/>
      <c r="Q1" s="40" t="s">
        <v>379</v>
      </c>
      <c r="R1" s="40"/>
      <c r="S1" s="40" t="s">
        <v>168</v>
      </c>
      <c r="T1" s="40"/>
      <c r="U1" s="40" t="s">
        <v>405</v>
      </c>
      <c r="V1" s="40"/>
      <c r="W1" s="40" t="s">
        <v>404</v>
      </c>
      <c r="X1" s="40"/>
      <c r="Y1" s="40" t="s">
        <v>224</v>
      </c>
      <c r="Z1" s="40"/>
      <c r="AA1" s="41" t="s">
        <v>406</v>
      </c>
      <c r="AB1" s="41"/>
      <c r="AC1" s="40" t="s">
        <v>202</v>
      </c>
      <c r="AD1" s="40"/>
      <c r="AE1" s="56" t="s">
        <v>351</v>
      </c>
      <c r="AF1" s="56"/>
      <c r="AG1" s="40" t="s">
        <v>407</v>
      </c>
      <c r="AH1" s="40"/>
      <c r="AI1" s="56" t="s">
        <v>308</v>
      </c>
      <c r="AJ1" s="56"/>
      <c r="AK1" s="56" t="s">
        <v>307</v>
      </c>
      <c r="AL1" s="56"/>
      <c r="AM1" s="39" t="s">
        <v>260</v>
      </c>
      <c r="AN1" s="39"/>
      <c r="AO1" s="61" t="s">
        <v>408</v>
      </c>
      <c r="AP1" s="62"/>
      <c r="AQ1" s="54" t="s">
        <v>409</v>
      </c>
      <c r="AR1" s="54"/>
      <c r="AS1" s="44" t="s">
        <v>417</v>
      </c>
      <c r="AT1" s="40"/>
      <c r="AU1" s="56" t="s">
        <v>348</v>
      </c>
      <c r="AV1" s="56"/>
      <c r="AW1" s="41" t="s">
        <v>265</v>
      </c>
      <c r="AX1" s="41"/>
      <c r="AY1" s="40" t="s">
        <v>325</v>
      </c>
      <c r="AZ1" s="40"/>
      <c r="BA1" s="61" t="s">
        <v>418</v>
      </c>
      <c r="BB1" s="62"/>
      <c r="BC1" s="61" t="s">
        <v>371</v>
      </c>
      <c r="BD1" s="62"/>
      <c r="BE1" s="61" t="s">
        <v>357</v>
      </c>
      <c r="BF1" s="62"/>
      <c r="BG1" s="46" t="s">
        <v>335</v>
      </c>
      <c r="BH1" s="47"/>
      <c r="BI1" s="46" t="s">
        <v>374</v>
      </c>
      <c r="BJ1" s="47"/>
      <c r="BK1" s="46" t="s">
        <v>391</v>
      </c>
      <c r="BL1" s="47"/>
      <c r="BM1" s="54" t="s">
        <v>419</v>
      </c>
      <c r="BN1" s="54"/>
      <c r="BO1" s="54" t="s">
        <v>419</v>
      </c>
      <c r="BP1" s="54"/>
      <c r="BQ1" s="54" t="s">
        <v>419</v>
      </c>
      <c r="BR1" s="54"/>
      <c r="BS1" s="54" t="s">
        <v>419</v>
      </c>
      <c r="BT1" s="54"/>
      <c r="BU1" s="54" t="s">
        <v>419</v>
      </c>
      <c r="BV1" s="54"/>
      <c r="BW1" s="54" t="s">
        <v>419</v>
      </c>
      <c r="BX1" s="54"/>
      <c r="BY1" s="54" t="s">
        <v>419</v>
      </c>
      <c r="BZ1" s="54"/>
      <c r="CA1" s="54" t="s">
        <v>419</v>
      </c>
      <c r="CB1" s="54"/>
      <c r="CC1" s="54" t="s">
        <v>419</v>
      </c>
      <c r="CD1" s="54"/>
      <c r="CE1" s="54" t="s">
        <v>419</v>
      </c>
      <c r="CF1" s="54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65"/>
      <c r="DV1" s="35"/>
      <c r="DW1" s="35"/>
      <c r="DX1" s="35"/>
      <c r="DY1" s="55"/>
      <c r="DZ1" s="55"/>
      <c r="EA1" s="35"/>
      <c r="EB1" s="35"/>
      <c r="EC1" s="55"/>
      <c r="ED1" s="55"/>
      <c r="EE1" s="55"/>
      <c r="EF1" s="55"/>
      <c r="EG1" s="65"/>
      <c r="EH1" s="35"/>
      <c r="EI1" s="55"/>
      <c r="EJ1" s="55"/>
      <c r="EK1" s="65"/>
      <c r="EL1" s="35"/>
      <c r="EM1" s="55"/>
      <c r="EN1" s="55"/>
      <c r="EO1" s="55"/>
      <c r="EP1" s="55"/>
      <c r="EQ1" s="55"/>
      <c r="ER1" s="55"/>
      <c r="ES1" s="35"/>
      <c r="ET1" s="35"/>
      <c r="EU1" s="55"/>
      <c r="EV1" s="55"/>
      <c r="EW1" s="55"/>
      <c r="EX1" s="55"/>
      <c r="EY1" s="55"/>
      <c r="EZ1" s="55"/>
      <c r="FA1" s="65"/>
      <c r="FB1" s="35"/>
      <c r="FC1" s="65"/>
      <c r="FD1" s="35"/>
      <c r="FE1" s="55"/>
      <c r="FF1" s="55"/>
      <c r="FG1" s="55"/>
      <c r="FH1" s="55"/>
    </row>
    <row r="2" spans="1:164" ht="18" customHeight="1" x14ac:dyDescent="0.2">
      <c r="A2" s="63"/>
      <c r="B2" s="63"/>
      <c r="C2" s="63"/>
      <c r="D2" s="63"/>
      <c r="E2" s="63"/>
      <c r="F2" s="35"/>
      <c r="G2" s="40"/>
      <c r="H2" s="40"/>
      <c r="I2" s="46"/>
      <c r="J2" s="47"/>
      <c r="K2" s="40"/>
      <c r="L2" s="40"/>
      <c r="M2" s="40"/>
      <c r="N2" s="40"/>
      <c r="O2" s="42"/>
      <c r="P2" s="42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  <c r="AB2" s="41"/>
      <c r="AC2" s="40"/>
      <c r="AD2" s="40"/>
      <c r="AE2" s="56"/>
      <c r="AF2" s="56"/>
      <c r="AG2" s="40"/>
      <c r="AH2" s="40"/>
      <c r="AI2" s="56"/>
      <c r="AJ2" s="56"/>
      <c r="AK2" s="56"/>
      <c r="AL2" s="56"/>
      <c r="AM2" s="39"/>
      <c r="AN2" s="39"/>
      <c r="AO2" s="62"/>
      <c r="AP2" s="62"/>
      <c r="AQ2" s="54"/>
      <c r="AR2" s="54"/>
      <c r="AS2" s="40"/>
      <c r="AT2" s="40"/>
      <c r="AU2" s="56"/>
      <c r="AV2" s="56"/>
      <c r="AW2" s="41"/>
      <c r="AX2" s="41"/>
      <c r="AY2" s="40"/>
      <c r="AZ2" s="40"/>
      <c r="BA2" s="62"/>
      <c r="BB2" s="62"/>
      <c r="BC2" s="62"/>
      <c r="BD2" s="62"/>
      <c r="BE2" s="62"/>
      <c r="BF2" s="62"/>
      <c r="BG2" s="46"/>
      <c r="BH2" s="47"/>
      <c r="BI2" s="46"/>
      <c r="BJ2" s="47"/>
      <c r="BK2" s="46"/>
      <c r="BL2" s="47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55"/>
      <c r="DZ2" s="55"/>
      <c r="EA2" s="35"/>
      <c r="EB2" s="35"/>
      <c r="EC2" s="55"/>
      <c r="ED2" s="55"/>
      <c r="EE2" s="55"/>
      <c r="EF2" s="55"/>
      <c r="EG2" s="35"/>
      <c r="EH2" s="35"/>
      <c r="EI2" s="55"/>
      <c r="EJ2" s="55"/>
      <c r="EK2" s="35"/>
      <c r="EL2" s="35"/>
      <c r="EM2" s="55"/>
      <c r="EN2" s="55"/>
      <c r="EO2" s="55"/>
      <c r="EP2" s="55"/>
      <c r="EQ2" s="55"/>
      <c r="ER2" s="55"/>
      <c r="ES2" s="35"/>
      <c r="ET2" s="35"/>
      <c r="EU2" s="55"/>
      <c r="EV2" s="55"/>
      <c r="EW2" s="55"/>
      <c r="EX2" s="55"/>
      <c r="EY2" s="55"/>
      <c r="EZ2" s="55"/>
      <c r="FA2" s="35"/>
      <c r="FB2" s="35"/>
      <c r="FC2" s="35"/>
      <c r="FD2" s="35"/>
      <c r="FE2" s="55"/>
      <c r="FF2" s="55"/>
      <c r="FG2" s="55"/>
      <c r="FH2" s="55"/>
    </row>
    <row r="3" spans="1:164" ht="18" customHeight="1" x14ac:dyDescent="0.2">
      <c r="A3" s="6" t="s">
        <v>402</v>
      </c>
      <c r="F3" s="35"/>
      <c r="G3" s="40"/>
      <c r="H3" s="40"/>
      <c r="I3" s="46"/>
      <c r="J3" s="47"/>
      <c r="K3" s="40"/>
      <c r="L3" s="40"/>
      <c r="M3" s="40"/>
      <c r="N3" s="40"/>
      <c r="O3" s="42"/>
      <c r="P3" s="42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41"/>
      <c r="AC3" s="40"/>
      <c r="AD3" s="40"/>
      <c r="AE3" s="56"/>
      <c r="AF3" s="56"/>
      <c r="AG3" s="40"/>
      <c r="AH3" s="40"/>
      <c r="AI3" s="56"/>
      <c r="AJ3" s="56"/>
      <c r="AK3" s="56"/>
      <c r="AL3" s="56"/>
      <c r="AM3" s="39"/>
      <c r="AN3" s="39"/>
      <c r="AO3" s="62"/>
      <c r="AP3" s="62"/>
      <c r="AQ3" s="54"/>
      <c r="AR3" s="54"/>
      <c r="AS3" s="40"/>
      <c r="AT3" s="40"/>
      <c r="AU3" s="56"/>
      <c r="AV3" s="56"/>
      <c r="AW3" s="41"/>
      <c r="AX3" s="41"/>
      <c r="AY3" s="40"/>
      <c r="AZ3" s="40"/>
      <c r="BA3" s="62"/>
      <c r="BB3" s="62"/>
      <c r="BC3" s="62"/>
      <c r="BD3" s="62"/>
      <c r="BE3" s="62"/>
      <c r="BF3" s="62"/>
      <c r="BG3" s="46"/>
      <c r="BH3" s="47"/>
      <c r="BI3" s="46"/>
      <c r="BJ3" s="47"/>
      <c r="BK3" s="46"/>
      <c r="BL3" s="47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55"/>
      <c r="DZ3" s="55"/>
      <c r="EA3" s="35"/>
      <c r="EB3" s="35"/>
      <c r="EC3" s="55"/>
      <c r="ED3" s="55"/>
      <c r="EE3" s="55"/>
      <c r="EF3" s="55"/>
      <c r="EG3" s="35"/>
      <c r="EH3" s="35"/>
      <c r="EI3" s="55"/>
      <c r="EJ3" s="55"/>
      <c r="EK3" s="35"/>
      <c r="EL3" s="35"/>
      <c r="EM3" s="55"/>
      <c r="EN3" s="55"/>
      <c r="EO3" s="55"/>
      <c r="EP3" s="55"/>
      <c r="EQ3" s="55"/>
      <c r="ER3" s="55"/>
      <c r="ES3" s="35"/>
      <c r="ET3" s="35"/>
      <c r="EU3" s="55"/>
      <c r="EV3" s="55"/>
      <c r="EW3" s="55"/>
      <c r="EX3" s="55"/>
      <c r="EY3" s="55"/>
      <c r="EZ3" s="55"/>
      <c r="FA3" s="35"/>
      <c r="FB3" s="35"/>
      <c r="FC3" s="35"/>
      <c r="FD3" s="35"/>
      <c r="FE3" s="55"/>
      <c r="FF3" s="55"/>
      <c r="FG3" s="55"/>
      <c r="FH3" s="55"/>
    </row>
    <row r="4" spans="1:164" ht="18" customHeight="1" x14ac:dyDescent="0.2">
      <c r="F4" s="35"/>
      <c r="G4" s="40"/>
      <c r="H4" s="40"/>
      <c r="I4" s="46"/>
      <c r="J4" s="47"/>
      <c r="K4" s="40"/>
      <c r="L4" s="40"/>
      <c r="M4" s="40"/>
      <c r="N4" s="40"/>
      <c r="O4" s="42"/>
      <c r="P4" s="42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  <c r="AB4" s="41"/>
      <c r="AC4" s="40"/>
      <c r="AD4" s="40"/>
      <c r="AE4" s="56"/>
      <c r="AF4" s="56"/>
      <c r="AG4" s="40"/>
      <c r="AH4" s="40"/>
      <c r="AI4" s="56"/>
      <c r="AJ4" s="56"/>
      <c r="AK4" s="56"/>
      <c r="AL4" s="56"/>
      <c r="AM4" s="39"/>
      <c r="AN4" s="39"/>
      <c r="AO4" s="62"/>
      <c r="AP4" s="62"/>
      <c r="AQ4" s="54"/>
      <c r="AR4" s="54"/>
      <c r="AS4" s="40"/>
      <c r="AT4" s="40"/>
      <c r="AU4" s="56"/>
      <c r="AV4" s="56"/>
      <c r="AW4" s="41"/>
      <c r="AX4" s="41"/>
      <c r="AY4" s="40"/>
      <c r="AZ4" s="40"/>
      <c r="BA4" s="62"/>
      <c r="BB4" s="62"/>
      <c r="BC4" s="62"/>
      <c r="BD4" s="62"/>
      <c r="BE4" s="62"/>
      <c r="BF4" s="62"/>
      <c r="BG4" s="46"/>
      <c r="BH4" s="47"/>
      <c r="BI4" s="46"/>
      <c r="BJ4" s="47"/>
      <c r="BK4" s="46"/>
      <c r="BL4" s="47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55"/>
      <c r="DZ4" s="55"/>
      <c r="EA4" s="35"/>
      <c r="EB4" s="35"/>
      <c r="EC4" s="55"/>
      <c r="ED4" s="55"/>
      <c r="EE4" s="55"/>
      <c r="EF4" s="55"/>
      <c r="EG4" s="35"/>
      <c r="EH4" s="35"/>
      <c r="EI4" s="55"/>
      <c r="EJ4" s="55"/>
      <c r="EK4" s="35"/>
      <c r="EL4" s="35"/>
      <c r="EM4" s="55"/>
      <c r="EN4" s="55"/>
      <c r="EO4" s="55"/>
      <c r="EP4" s="55"/>
      <c r="EQ4" s="55"/>
      <c r="ER4" s="55"/>
      <c r="ES4" s="35"/>
      <c r="ET4" s="35"/>
      <c r="EU4" s="55"/>
      <c r="EV4" s="55"/>
      <c r="EW4" s="55"/>
      <c r="EX4" s="55"/>
      <c r="EY4" s="55"/>
      <c r="EZ4" s="55"/>
      <c r="FA4" s="35"/>
      <c r="FB4" s="35"/>
      <c r="FC4" s="35"/>
      <c r="FD4" s="35"/>
      <c r="FE4" s="55"/>
      <c r="FF4" s="55"/>
      <c r="FG4" s="55"/>
      <c r="FH4" s="55"/>
    </row>
    <row r="5" spans="1:164" ht="12.75" customHeight="1" x14ac:dyDescent="0.2">
      <c r="G5" s="36">
        <v>43849</v>
      </c>
      <c r="H5" s="37"/>
      <c r="I5" s="36">
        <v>43855</v>
      </c>
      <c r="J5" s="37"/>
      <c r="K5" s="36">
        <v>43869</v>
      </c>
      <c r="L5" s="37"/>
      <c r="M5" s="36">
        <v>43876</v>
      </c>
      <c r="N5" s="37"/>
      <c r="O5" s="36">
        <v>43883</v>
      </c>
      <c r="P5" s="37"/>
      <c r="Q5" s="36">
        <v>43883</v>
      </c>
      <c r="R5" s="37"/>
      <c r="S5" s="36">
        <v>43890</v>
      </c>
      <c r="T5" s="37"/>
      <c r="U5" s="36">
        <v>43891</v>
      </c>
      <c r="V5" s="37"/>
      <c r="W5" s="36">
        <v>43897</v>
      </c>
      <c r="X5" s="37"/>
      <c r="Y5" s="36">
        <v>43897</v>
      </c>
      <c r="Z5" s="37"/>
      <c r="AA5" s="36">
        <v>44002</v>
      </c>
      <c r="AB5" s="37"/>
      <c r="AC5" s="36">
        <v>44016</v>
      </c>
      <c r="AD5" s="37"/>
      <c r="AE5" s="36">
        <v>44044</v>
      </c>
      <c r="AF5" s="37"/>
      <c r="AG5" s="36">
        <v>44058</v>
      </c>
      <c r="AH5" s="37"/>
      <c r="AI5" s="36">
        <v>44065</v>
      </c>
      <c r="AJ5" s="37"/>
      <c r="AK5" s="36">
        <v>44065</v>
      </c>
      <c r="AL5" s="37"/>
      <c r="AM5" s="36">
        <v>44065</v>
      </c>
      <c r="AN5" s="37"/>
      <c r="AO5" s="36">
        <v>44072</v>
      </c>
      <c r="AP5" s="37"/>
      <c r="AQ5" s="36">
        <v>44072</v>
      </c>
      <c r="AR5" s="37"/>
      <c r="AS5" s="36">
        <v>44072</v>
      </c>
      <c r="AT5" s="37"/>
      <c r="AU5" s="36">
        <v>44086</v>
      </c>
      <c r="AV5" s="37"/>
      <c r="AW5" s="36">
        <v>44086</v>
      </c>
      <c r="AX5" s="37"/>
      <c r="AY5" s="36">
        <v>44093</v>
      </c>
      <c r="AZ5" s="37"/>
      <c r="BA5" s="36">
        <v>44097</v>
      </c>
      <c r="BB5" s="37"/>
      <c r="BC5" s="36">
        <v>44099</v>
      </c>
      <c r="BD5" s="37"/>
      <c r="BE5" s="36">
        <v>44099</v>
      </c>
      <c r="BF5" s="37"/>
      <c r="BG5" s="36">
        <v>44106</v>
      </c>
      <c r="BH5" s="37"/>
      <c r="BI5" s="36">
        <v>44114</v>
      </c>
      <c r="BJ5" s="37"/>
      <c r="BK5" s="36">
        <v>44120</v>
      </c>
      <c r="BL5" s="37"/>
      <c r="BM5" s="36">
        <v>44169</v>
      </c>
      <c r="BN5" s="37"/>
      <c r="BO5" s="36">
        <v>44176</v>
      </c>
      <c r="BP5" s="37"/>
      <c r="BQ5" s="36">
        <v>44177</v>
      </c>
      <c r="BR5" s="37"/>
      <c r="BS5" s="36">
        <v>44177</v>
      </c>
      <c r="BT5" s="37"/>
      <c r="BU5" s="36">
        <v>44178</v>
      </c>
      <c r="BV5" s="37"/>
      <c r="BW5" s="36">
        <v>44180</v>
      </c>
      <c r="BX5" s="37"/>
      <c r="BY5" s="36">
        <v>44182</v>
      </c>
      <c r="BZ5" s="37"/>
      <c r="CA5" s="36">
        <v>44183</v>
      </c>
      <c r="CB5" s="37"/>
      <c r="CC5" s="36">
        <v>44184</v>
      </c>
      <c r="CD5" s="37"/>
      <c r="CE5" s="36">
        <v>44184</v>
      </c>
      <c r="CF5" s="37"/>
      <c r="CG5" s="36"/>
      <c r="CH5" s="37"/>
      <c r="CI5" s="36"/>
      <c r="CJ5" s="37"/>
      <c r="CK5" s="36"/>
      <c r="CL5" s="37"/>
      <c r="CM5" s="36"/>
      <c r="CN5" s="37"/>
      <c r="CO5" s="36"/>
      <c r="CP5" s="37"/>
      <c r="CQ5" s="36"/>
      <c r="CR5" s="37"/>
      <c r="CS5" s="36"/>
      <c r="CT5" s="37"/>
      <c r="CU5" s="36"/>
      <c r="CV5" s="37"/>
      <c r="CW5" s="36"/>
      <c r="CX5" s="37"/>
      <c r="CY5" s="36"/>
      <c r="CZ5" s="37"/>
      <c r="DA5" s="36"/>
      <c r="DB5" s="37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7"/>
      <c r="DO5" s="36"/>
      <c r="DP5" s="37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7"/>
      <c r="EF5" s="37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7"/>
      <c r="EU5" s="36"/>
      <c r="EV5" s="37"/>
      <c r="EW5" s="37"/>
      <c r="EX5" s="37"/>
      <c r="EY5" s="36"/>
      <c r="EZ5" s="36"/>
      <c r="FA5" s="36"/>
      <c r="FB5" s="36"/>
      <c r="FC5" s="36"/>
      <c r="FD5" s="36"/>
      <c r="FE5" s="36"/>
      <c r="FF5" s="36"/>
      <c r="FG5" s="36"/>
      <c r="FH5" s="36"/>
    </row>
    <row r="6" spans="1:16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  <c r="DU6" t="s">
        <v>75</v>
      </c>
      <c r="DV6" t="s">
        <v>79</v>
      </c>
      <c r="DW6" t="s">
        <v>75</v>
      </c>
      <c r="DX6" t="s">
        <v>79</v>
      </c>
      <c r="DY6" t="s">
        <v>75</v>
      </c>
      <c r="DZ6" t="s">
        <v>79</v>
      </c>
      <c r="EA6" t="s">
        <v>75</v>
      </c>
      <c r="EB6" t="s">
        <v>79</v>
      </c>
      <c r="EC6" t="s">
        <v>75</v>
      </c>
      <c r="ED6" t="s">
        <v>79</v>
      </c>
      <c r="EE6" t="s">
        <v>75</v>
      </c>
      <c r="EF6" t="s">
        <v>79</v>
      </c>
    </row>
    <row r="7" spans="1:164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64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Y8+AA8+AE8+AS8+CG8+CO8+CY8+BC8+EE8+BO8+Q8+S8+U8+EC8+FA8+BQ8+AU8++BG8+DE8+BK8+CC8+EM8+EO8+EQ8+ES8+EU8+EW8+EY8+CA8+CE8+CI8+CK8+CM8+CS8+CU8+CW8+DC8+DK8+DM8+DO8+DQ8+DS8+DU8+DW8+DY8+EA8+EG8+EI8+EK8+AC8+DI8+AQ8+BU8+DG8+AG8+AK8+AM8+AW8+BI8+BM8+BW8+BY8+CQ8+W8+DA8+BE8+AI8+AO8+BS8+FC8+FE8+FG8</f>
        <v>0</v>
      </c>
    </row>
    <row r="9" spans="1:164" ht="12.75" customHeight="1" x14ac:dyDescent="0.2">
      <c r="A9" s="3" t="s">
        <v>10</v>
      </c>
      <c r="B9" s="4" t="s">
        <v>151</v>
      </c>
      <c r="C9" s="4" t="s">
        <v>7</v>
      </c>
      <c r="D9" s="4" t="s">
        <v>8</v>
      </c>
      <c r="E9" s="4" t="s">
        <v>116</v>
      </c>
      <c r="F9" s="8">
        <f t="shared" ref="F9:F54" si="0">G9+I9+K9+M9+O9+Y9+AA9+AE9+AS9+CG9+CO9+CY9+BC9+EE9+BO9+Q9+S9+U9+EC9+FA9+BQ9+AU9++BG9+DE9+BK9+CC9+EM9+EO9+EQ9+ES9+EU9+EW9+EY9+CA9+CE9+CI9+CK9+CM9+CS9+CU9+CW9+DC9+DK9+DM9+DO9+DQ9+DS9+DU9+DW9+DY9+EA9+EG9+EI9+EK9+AC9+DI9+AQ9+BU9+DG9+AG9+AK9+AM9+AW9+BI9+BM9+BW9+BY9+CQ9+W9+DA9+BE9+AI9+AO9+BS9+FC9+FE9+FG9</f>
        <v>0</v>
      </c>
    </row>
    <row r="10" spans="1:16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12.5</v>
      </c>
      <c r="K10" s="11"/>
      <c r="AA10">
        <v>9</v>
      </c>
      <c r="AB10" t="s">
        <v>233</v>
      </c>
      <c r="AC10" s="11">
        <v>3.5</v>
      </c>
      <c r="AD10" t="s">
        <v>233</v>
      </c>
      <c r="BH10" s="9"/>
      <c r="BQ10" s="11"/>
      <c r="CY10" s="11"/>
      <c r="DG10" s="11"/>
      <c r="EK10" s="20"/>
      <c r="EL10" s="9"/>
      <c r="EN10" s="9"/>
      <c r="ER10" s="18"/>
      <c r="ES10" s="11"/>
    </row>
    <row r="11" spans="1:164" ht="12.75" customHeight="1" x14ac:dyDescent="0.2">
      <c r="A11" s="3" t="s">
        <v>16</v>
      </c>
      <c r="B11" s="4" t="s">
        <v>153</v>
      </c>
      <c r="C11" s="4" t="s">
        <v>7</v>
      </c>
      <c r="D11" s="4" t="s">
        <v>8</v>
      </c>
      <c r="E11" s="4" t="s">
        <v>116</v>
      </c>
      <c r="F11" s="8">
        <f t="shared" si="0"/>
        <v>0</v>
      </c>
      <c r="BC11" s="11"/>
    </row>
    <row r="12" spans="1:16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0</v>
      </c>
    </row>
    <row r="13" spans="1:164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64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64" ht="12.75" customHeight="1" x14ac:dyDescent="0.2">
      <c r="A15" s="3" t="s">
        <v>26</v>
      </c>
      <c r="B15" s="4" t="s">
        <v>157</v>
      </c>
      <c r="C15" s="4" t="s">
        <v>7</v>
      </c>
      <c r="D15" s="4" t="s">
        <v>8</v>
      </c>
      <c r="E15" s="4" t="s">
        <v>116</v>
      </c>
      <c r="F15" s="8">
        <f t="shared" si="0"/>
        <v>0</v>
      </c>
    </row>
    <row r="16" spans="1:164" ht="12.75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0</v>
      </c>
    </row>
    <row r="17" spans="1:144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44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19.5</v>
      </c>
      <c r="J18" s="9"/>
      <c r="O18" s="11">
        <v>7.5</v>
      </c>
      <c r="P18" t="s">
        <v>233</v>
      </c>
      <c r="AQ18">
        <v>12</v>
      </c>
      <c r="AR18" t="s">
        <v>233</v>
      </c>
      <c r="EN18" s="9"/>
    </row>
    <row r="19" spans="1:144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44" ht="12.75" customHeight="1" x14ac:dyDescent="0.2">
      <c r="A20" s="17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44" ht="12.75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2</v>
      </c>
      <c r="K21">
        <v>2</v>
      </c>
      <c r="L21" t="s">
        <v>233</v>
      </c>
      <c r="AK21" s="11"/>
      <c r="CN21" s="9"/>
    </row>
    <row r="22" spans="1:144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44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44" ht="12.75" customHeight="1" x14ac:dyDescent="0.2">
      <c r="A24" s="3" t="s">
        <v>49</v>
      </c>
      <c r="B24" s="4" t="s">
        <v>51</v>
      </c>
      <c r="C24" s="4" t="s">
        <v>7</v>
      </c>
      <c r="D24" s="4" t="s">
        <v>8</v>
      </c>
      <c r="E24" s="4" t="s">
        <v>50</v>
      </c>
      <c r="F24" s="8">
        <f t="shared" si="0"/>
        <v>0</v>
      </c>
    </row>
    <row r="25" spans="1:144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338</v>
      </c>
      <c r="F25" s="8">
        <f t="shared" si="0"/>
        <v>0</v>
      </c>
    </row>
    <row r="26" spans="1:144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44" ht="12.75" customHeight="1" x14ac:dyDescent="0.2">
      <c r="A27" s="3" t="s">
        <v>58</v>
      </c>
      <c r="B27" s="4" t="s">
        <v>60</v>
      </c>
      <c r="C27" s="4" t="s">
        <v>7</v>
      </c>
      <c r="D27" s="4" t="s">
        <v>8</v>
      </c>
      <c r="E27" s="4" t="s">
        <v>59</v>
      </c>
      <c r="F27" s="8">
        <f t="shared" si="0"/>
        <v>0</v>
      </c>
      <c r="I27" s="11"/>
    </row>
    <row r="28" spans="1:144" ht="12.75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44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5</v>
      </c>
      <c r="G29" s="11"/>
      <c r="I29" s="11"/>
      <c r="K29">
        <v>3</v>
      </c>
      <c r="L29" t="s">
        <v>233</v>
      </c>
      <c r="Y29" s="11">
        <v>2</v>
      </c>
      <c r="Z29" t="s">
        <v>233</v>
      </c>
      <c r="AY29">
        <v>1.5</v>
      </c>
      <c r="AZ29" t="s">
        <v>233</v>
      </c>
      <c r="EI29" s="16"/>
    </row>
    <row r="30" spans="1:144" ht="12.75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44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36</v>
      </c>
      <c r="H31" s="4"/>
      <c r="J31" s="4"/>
      <c r="AQ31">
        <v>36</v>
      </c>
      <c r="AR31" t="s">
        <v>77</v>
      </c>
      <c r="DN31" s="9"/>
    </row>
    <row r="32" spans="1:144" ht="12.75" customHeight="1" x14ac:dyDescent="0.2">
      <c r="A32" s="3" t="s">
        <v>69</v>
      </c>
      <c r="B32" s="4" t="s">
        <v>70</v>
      </c>
      <c r="C32" s="4" t="s">
        <v>7</v>
      </c>
      <c r="D32" s="4" t="s">
        <v>12</v>
      </c>
      <c r="E32" s="4" t="s">
        <v>116</v>
      </c>
      <c r="F32" s="8">
        <f t="shared" si="0"/>
        <v>0</v>
      </c>
      <c r="AT32" s="18"/>
    </row>
    <row r="33" spans="1:159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0</v>
      </c>
    </row>
    <row r="34" spans="1:159" ht="12.75" customHeight="1" x14ac:dyDescent="0.2">
      <c r="A34" s="3" t="s">
        <v>73</v>
      </c>
      <c r="B34" s="4" t="s">
        <v>74</v>
      </c>
      <c r="C34" s="4" t="s">
        <v>7</v>
      </c>
      <c r="D34" s="4" t="s">
        <v>8</v>
      </c>
      <c r="E34" s="4" t="s">
        <v>37</v>
      </c>
      <c r="F34" s="8">
        <f t="shared" si="0"/>
        <v>0</v>
      </c>
      <c r="J34" s="9"/>
      <c r="N34" s="9"/>
      <c r="AA34" s="11"/>
      <c r="AC34" s="16"/>
      <c r="AQ34" s="11"/>
      <c r="CR34" s="9"/>
      <c r="CX34" s="9"/>
    </row>
    <row r="35" spans="1:159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8.5</v>
      </c>
      <c r="J35" s="9"/>
      <c r="N35" s="9"/>
      <c r="O35">
        <v>6</v>
      </c>
      <c r="P35" t="s">
        <v>233</v>
      </c>
      <c r="S35">
        <v>0.5</v>
      </c>
      <c r="T35" t="s">
        <v>233</v>
      </c>
      <c r="AA35" s="11"/>
      <c r="AC35" s="16"/>
      <c r="AG35" s="11"/>
      <c r="AJ35" s="9"/>
      <c r="BG35">
        <v>2</v>
      </c>
      <c r="BH35" t="s">
        <v>233</v>
      </c>
      <c r="DN35" s="9"/>
      <c r="EI35" s="11"/>
      <c r="EN35" s="9"/>
    </row>
    <row r="36" spans="1:159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72</v>
      </c>
      <c r="K36" s="16">
        <v>4</v>
      </c>
      <c r="L36" t="s">
        <v>233</v>
      </c>
      <c r="O36" s="11">
        <v>7.5</v>
      </c>
      <c r="P36" t="s">
        <v>233</v>
      </c>
      <c r="Y36" s="11">
        <v>3.5</v>
      </c>
      <c r="Z36" t="s">
        <v>233</v>
      </c>
      <c r="AA36">
        <v>9</v>
      </c>
      <c r="AB36" t="s">
        <v>233</v>
      </c>
      <c r="AC36" s="11">
        <v>3.5</v>
      </c>
      <c r="AD36" t="s">
        <v>233</v>
      </c>
      <c r="AE36" s="11">
        <v>1.5</v>
      </c>
      <c r="AF36" t="s">
        <v>233</v>
      </c>
      <c r="AJ36" s="9"/>
      <c r="AK36" s="11">
        <v>1.5</v>
      </c>
      <c r="AL36" t="s">
        <v>233</v>
      </c>
      <c r="AM36">
        <v>3</v>
      </c>
      <c r="AN36" t="s">
        <v>233</v>
      </c>
      <c r="AP36" s="9"/>
      <c r="AQ36">
        <v>12</v>
      </c>
      <c r="AR36" t="s">
        <v>233</v>
      </c>
      <c r="AY36">
        <v>2</v>
      </c>
      <c r="AZ36" t="s">
        <v>233</v>
      </c>
      <c r="BF36" s="9"/>
      <c r="BG36">
        <v>4</v>
      </c>
      <c r="BH36" s="9" t="s">
        <v>233</v>
      </c>
      <c r="BK36">
        <v>1.5</v>
      </c>
      <c r="BL36" t="s">
        <v>233</v>
      </c>
      <c r="BM36">
        <v>3</v>
      </c>
      <c r="BN36" t="s">
        <v>233</v>
      </c>
      <c r="BQ36" s="11"/>
      <c r="BS36">
        <v>3</v>
      </c>
      <c r="BT36" t="s">
        <v>233</v>
      </c>
      <c r="BW36">
        <v>3</v>
      </c>
      <c r="BX36" t="s">
        <v>233</v>
      </c>
      <c r="BY36">
        <v>3</v>
      </c>
      <c r="BZ36" t="s">
        <v>233</v>
      </c>
      <c r="CC36">
        <v>9</v>
      </c>
      <c r="CD36" s="9" t="s">
        <v>233</v>
      </c>
      <c r="CX36" s="9"/>
      <c r="CY36" s="11"/>
      <c r="DC36" s="11"/>
      <c r="DG36" s="11"/>
      <c r="DL36" s="9"/>
      <c r="DN36" s="9"/>
      <c r="DO36" s="16"/>
      <c r="DP36" s="9"/>
      <c r="EI36" s="16"/>
      <c r="FC36" s="11"/>
    </row>
    <row r="37" spans="1:159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7</v>
      </c>
      <c r="AJ37" s="9"/>
      <c r="AQ37">
        <v>4</v>
      </c>
      <c r="AR37" t="s">
        <v>233</v>
      </c>
      <c r="BE37">
        <v>3</v>
      </c>
      <c r="BF37" t="s">
        <v>233</v>
      </c>
      <c r="CX37" s="9"/>
      <c r="DN37" s="9"/>
      <c r="EN37" s="9"/>
    </row>
    <row r="38" spans="1:159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6</v>
      </c>
      <c r="AQ38">
        <v>6</v>
      </c>
      <c r="AR38" t="s">
        <v>233</v>
      </c>
      <c r="EN38" s="9"/>
    </row>
    <row r="39" spans="1:159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2</v>
      </c>
      <c r="K39" s="16"/>
      <c r="BG39">
        <v>2</v>
      </c>
      <c r="BH39" t="s">
        <v>233</v>
      </c>
      <c r="CR39" s="9"/>
      <c r="DO39" s="16"/>
      <c r="DP39" s="9"/>
    </row>
    <row r="40" spans="1:159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0</v>
      </c>
      <c r="EI40" s="16"/>
    </row>
    <row r="41" spans="1:159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0</v>
      </c>
      <c r="AK41" s="11"/>
      <c r="DO41" s="11"/>
      <c r="DQ41" s="11"/>
      <c r="EN41" s="9"/>
    </row>
    <row r="42" spans="1:159" ht="12.75" customHeight="1" x14ac:dyDescent="0.2">
      <c r="A42" s="3" t="s">
        <v>216</v>
      </c>
      <c r="B42" s="4" t="s">
        <v>217</v>
      </c>
      <c r="C42" s="4" t="s">
        <v>7</v>
      </c>
      <c r="D42" s="4" t="s">
        <v>8</v>
      </c>
      <c r="E42" s="4" t="s">
        <v>135</v>
      </c>
      <c r="F42" s="8">
        <f t="shared" si="0"/>
        <v>0</v>
      </c>
    </row>
    <row r="43" spans="1:159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0</v>
      </c>
      <c r="I43" s="11"/>
      <c r="EN43" s="9"/>
    </row>
    <row r="44" spans="1:159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6.5</v>
      </c>
      <c r="K44">
        <v>1</v>
      </c>
      <c r="L44" t="s">
        <v>233</v>
      </c>
      <c r="N44" s="9"/>
      <c r="Y44" s="11">
        <v>3.5</v>
      </c>
      <c r="Z44" t="s">
        <v>233</v>
      </c>
      <c r="AQ44">
        <v>2</v>
      </c>
      <c r="AR44" t="s">
        <v>233</v>
      </c>
      <c r="CR44" s="9"/>
      <c r="DN44" s="9"/>
      <c r="DO44" s="16"/>
      <c r="DP44" s="9"/>
    </row>
    <row r="45" spans="1:159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9</v>
      </c>
      <c r="AJ45" s="9"/>
      <c r="AW45">
        <v>9</v>
      </c>
      <c r="AX45" t="s">
        <v>233</v>
      </c>
      <c r="EN45" s="9"/>
    </row>
    <row r="46" spans="1:159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338</v>
      </c>
      <c r="F46" s="8">
        <f t="shared" si="0"/>
        <v>12</v>
      </c>
      <c r="AG46" s="11"/>
      <c r="AQ46">
        <v>12</v>
      </c>
      <c r="AR46" t="s">
        <v>233</v>
      </c>
      <c r="DN46" s="9"/>
    </row>
    <row r="47" spans="1:159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22</v>
      </c>
      <c r="F47" s="8">
        <f t="shared" si="0"/>
        <v>0</v>
      </c>
      <c r="AI47" s="11"/>
      <c r="AJ47" s="9"/>
      <c r="DN47" s="9"/>
    </row>
    <row r="48" spans="1:159" ht="12.75" customHeight="1" x14ac:dyDescent="0.2">
      <c r="A48" s="3" t="s">
        <v>344</v>
      </c>
      <c r="B48" s="4" t="s">
        <v>345</v>
      </c>
      <c r="C48" s="4" t="s">
        <v>7</v>
      </c>
      <c r="D48" s="4" t="s">
        <v>12</v>
      </c>
      <c r="E48" s="4" t="s">
        <v>116</v>
      </c>
      <c r="F48" s="8">
        <f t="shared" si="0"/>
        <v>33</v>
      </c>
      <c r="O48">
        <v>7.5</v>
      </c>
      <c r="P48" t="s">
        <v>78</v>
      </c>
      <c r="AI48" s="11"/>
      <c r="AJ48" s="9"/>
      <c r="AW48">
        <v>9</v>
      </c>
      <c r="AX48" t="s">
        <v>233</v>
      </c>
      <c r="BK48">
        <v>1.5</v>
      </c>
      <c r="BL48" t="s">
        <v>78</v>
      </c>
      <c r="BO48">
        <v>3</v>
      </c>
      <c r="BP48" t="s">
        <v>233</v>
      </c>
      <c r="BQ48" s="11"/>
      <c r="CA48">
        <v>12</v>
      </c>
      <c r="CB48" t="s">
        <v>233</v>
      </c>
      <c r="EG48" s="11"/>
      <c r="EN48" s="9"/>
    </row>
    <row r="49" spans="1:84" x14ac:dyDescent="0.2">
      <c r="A49" s="3" t="s">
        <v>381</v>
      </c>
      <c r="B49" s="4" t="s">
        <v>384</v>
      </c>
      <c r="C49" s="4" t="s">
        <v>7</v>
      </c>
      <c r="D49" s="4" t="s">
        <v>12</v>
      </c>
      <c r="E49" s="4" t="s">
        <v>116</v>
      </c>
      <c r="F49" s="8">
        <f t="shared" si="0"/>
        <v>4</v>
      </c>
      <c r="AQ49">
        <v>4</v>
      </c>
      <c r="AR49" t="s">
        <v>233</v>
      </c>
    </row>
    <row r="50" spans="1:84" x14ac:dyDescent="0.2">
      <c r="A50" s="3" t="s">
        <v>382</v>
      </c>
      <c r="B50" s="4" t="s">
        <v>386</v>
      </c>
      <c r="C50" s="19" t="s">
        <v>387</v>
      </c>
      <c r="D50" s="4" t="s">
        <v>12</v>
      </c>
      <c r="E50" s="4" t="s">
        <v>388</v>
      </c>
      <c r="F50" s="8">
        <f t="shared" si="0"/>
        <v>5.5</v>
      </c>
      <c r="Y50" s="11">
        <v>1.5</v>
      </c>
      <c r="Z50" t="s">
        <v>233</v>
      </c>
      <c r="AW50">
        <v>4</v>
      </c>
      <c r="AX50" t="s">
        <v>233</v>
      </c>
    </row>
    <row r="51" spans="1:84" x14ac:dyDescent="0.2">
      <c r="A51" s="3" t="s">
        <v>383</v>
      </c>
      <c r="B51" s="4" t="s">
        <v>385</v>
      </c>
      <c r="C51" s="4" t="s">
        <v>7</v>
      </c>
      <c r="D51" s="4" t="s">
        <v>12</v>
      </c>
      <c r="E51" s="4" t="s">
        <v>111</v>
      </c>
      <c r="F51" s="8">
        <f t="shared" si="0"/>
        <v>7</v>
      </c>
      <c r="S51">
        <v>1</v>
      </c>
      <c r="T51" t="s">
        <v>233</v>
      </c>
      <c r="AQ51">
        <v>6</v>
      </c>
      <c r="AR51" t="s">
        <v>233</v>
      </c>
      <c r="AY51">
        <v>1.5</v>
      </c>
      <c r="AZ51" t="s">
        <v>233</v>
      </c>
    </row>
    <row r="52" spans="1:84" x14ac:dyDescent="0.2">
      <c r="A52" s="3" t="s">
        <v>410</v>
      </c>
      <c r="B52" s="4" t="s">
        <v>413</v>
      </c>
      <c r="C52" s="4" t="s">
        <v>7</v>
      </c>
      <c r="D52" s="4" t="s">
        <v>12</v>
      </c>
      <c r="E52" s="4" t="s">
        <v>116</v>
      </c>
      <c r="F52" s="8">
        <f t="shared" si="0"/>
        <v>20.5</v>
      </c>
      <c r="AI52">
        <v>1.5</v>
      </c>
      <c r="AJ52" t="s">
        <v>233</v>
      </c>
      <c r="AQ52">
        <v>2</v>
      </c>
      <c r="AR52" t="s">
        <v>233</v>
      </c>
      <c r="AY52">
        <v>1.5</v>
      </c>
      <c r="AZ52" t="s">
        <v>78</v>
      </c>
      <c r="BG52">
        <v>2</v>
      </c>
      <c r="BH52" t="s">
        <v>78</v>
      </c>
      <c r="BQ52">
        <v>3</v>
      </c>
      <c r="BR52" t="s">
        <v>233</v>
      </c>
      <c r="BU52">
        <v>3</v>
      </c>
      <c r="BV52" t="s">
        <v>233</v>
      </c>
      <c r="CE52">
        <v>9</v>
      </c>
      <c r="CF52" s="9" t="s">
        <v>233</v>
      </c>
    </row>
    <row r="53" spans="1:84" x14ac:dyDescent="0.2">
      <c r="A53" s="3" t="s">
        <v>411</v>
      </c>
      <c r="B53" s="4" t="s">
        <v>414</v>
      </c>
      <c r="C53" s="21" t="s">
        <v>416</v>
      </c>
      <c r="D53" s="4" t="s">
        <v>12</v>
      </c>
      <c r="E53" s="4" t="s">
        <v>111</v>
      </c>
      <c r="F53" s="8">
        <f t="shared" si="0"/>
        <v>6</v>
      </c>
      <c r="AQ53">
        <v>6</v>
      </c>
      <c r="AR53" t="s">
        <v>233</v>
      </c>
    </row>
    <row r="54" spans="1:84" x14ac:dyDescent="0.2">
      <c r="A54" s="3" t="s">
        <v>412</v>
      </c>
      <c r="B54" s="4" t="s">
        <v>415</v>
      </c>
      <c r="C54" s="4" t="s">
        <v>7</v>
      </c>
      <c r="D54" s="4" t="s">
        <v>12</v>
      </c>
      <c r="E54" s="4" t="s">
        <v>111</v>
      </c>
      <c r="F54" s="8">
        <f t="shared" si="0"/>
        <v>8</v>
      </c>
      <c r="AQ54">
        <v>6</v>
      </c>
      <c r="AR54" t="s">
        <v>233</v>
      </c>
      <c r="BG54">
        <v>2</v>
      </c>
      <c r="BH54" t="s">
        <v>233</v>
      </c>
    </row>
    <row r="57" spans="1:84" x14ac:dyDescent="0.2">
      <c r="A57" s="9"/>
    </row>
    <row r="58" spans="1:84" x14ac:dyDescent="0.2">
      <c r="A58" s="9"/>
    </row>
    <row r="59" spans="1:84" x14ac:dyDescent="0.2">
      <c r="A59" s="9"/>
    </row>
    <row r="60" spans="1:84" x14ac:dyDescent="0.2">
      <c r="A60" s="9"/>
    </row>
    <row r="61" spans="1:84" x14ac:dyDescent="0.2">
      <c r="A61" s="9"/>
    </row>
  </sheetData>
  <autoFilter ref="A7:FH54" xr:uid="{00000000-0009-0000-0000-00000A000000}"/>
  <mergeCells count="160">
    <mergeCell ref="A1:E2"/>
    <mergeCell ref="F1:F4"/>
    <mergeCell ref="G1:H4"/>
    <mergeCell ref="I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BS1:BT4"/>
    <mergeCell ref="BU1:BV4"/>
    <mergeCell ref="BW1:BX4"/>
    <mergeCell ref="BY1:BZ4"/>
    <mergeCell ref="CA1:CB4"/>
    <mergeCell ref="CC1:CD4"/>
    <mergeCell ref="CE1:CF4"/>
    <mergeCell ref="CG1:CH4"/>
    <mergeCell ref="CI1:CJ4"/>
    <mergeCell ref="CK1:CL4"/>
    <mergeCell ref="CM1:CN4"/>
    <mergeCell ref="CO1:CP4"/>
    <mergeCell ref="CQ1:CR4"/>
    <mergeCell ref="CS1:CT4"/>
    <mergeCell ref="CU1:CV4"/>
    <mergeCell ref="CW1:CX4"/>
    <mergeCell ref="CY1:CZ4"/>
    <mergeCell ref="DA1:DB4"/>
    <mergeCell ref="DC1:DD4"/>
    <mergeCell ref="DE1:DF4"/>
    <mergeCell ref="DG1:DH4"/>
    <mergeCell ref="DI1:DJ4"/>
    <mergeCell ref="DK1:DL4"/>
    <mergeCell ref="DM1:DN4"/>
    <mergeCell ref="DO1:DP4"/>
    <mergeCell ref="DQ1:DR4"/>
    <mergeCell ref="DS1:DT4"/>
    <mergeCell ref="DU1:DV4"/>
    <mergeCell ref="DW1:DX4"/>
    <mergeCell ref="DY1:DZ4"/>
    <mergeCell ref="EA1:EB4"/>
    <mergeCell ref="EC1:ED4"/>
    <mergeCell ref="EE1:EF4"/>
    <mergeCell ref="EG1:EH4"/>
    <mergeCell ref="EI1:EJ4"/>
    <mergeCell ref="EK1:EL4"/>
    <mergeCell ref="EM1:EN4"/>
    <mergeCell ref="EO1:EP4"/>
    <mergeCell ref="EQ1:ER4"/>
    <mergeCell ref="ES1:ET4"/>
    <mergeCell ref="EU1:EV4"/>
    <mergeCell ref="EW1:EX4"/>
    <mergeCell ref="EY1:EZ4"/>
    <mergeCell ref="FA1:FB4"/>
    <mergeCell ref="FC1:FD4"/>
    <mergeCell ref="FE1:FF4"/>
    <mergeCell ref="FG1:FH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U5:EV5"/>
    <mergeCell ref="EW5:EX5"/>
    <mergeCell ref="EY5:EZ5"/>
    <mergeCell ref="FA5:FB5"/>
    <mergeCell ref="FC5:FD5"/>
    <mergeCell ref="FE5:FF5"/>
    <mergeCell ref="FG5:FH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</mergeCells>
  <conditionalFormatting sqref="C8:C54">
    <cfRule type="cellIs" dxfId="40" priority="1" stopIfTrue="1" operator="equal">
      <formula>"Starptautiskā"</formula>
    </cfRule>
    <cfRule type="cellIs" dxfId="39" priority="2" stopIfTrue="1" operator="equal">
      <formula>"Nacionālā"</formula>
    </cfRule>
  </conditionalFormatting>
  <conditionalFormatting sqref="D8:D54">
    <cfRule type="cellIs" dxfId="38" priority="12" stopIfTrue="1" operator="equal">
      <formula>"Neaktīvs"</formula>
    </cfRule>
    <cfRule type="cellIs" dxfId="37" priority="13" stopIfTrue="1" operator="equal">
      <formula>"Aktīvs"</formula>
    </cfRule>
  </conditionalFormatting>
  <conditionalFormatting sqref="F1:F65536">
    <cfRule type="cellIs" dxfId="36" priority="3" stopIfTrue="1" operator="equal">
      <formula>0</formula>
    </cfRule>
    <cfRule type="cellIs" dxfId="35" priority="4" stopIfTrue="1" operator="between">
      <formula>0</formula>
      <formula>9.5</formula>
    </cfRule>
    <cfRule type="cellIs" dxfId="34" priority="5" stopIfTrue="1" operator="greaterThanOrEqual">
      <formula>10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EF53"/>
  <sheetViews>
    <sheetView workbookViewId="0">
      <pane xSplit="6" ySplit="7" topLeftCell="G10" activePane="bottomRight" state="frozen"/>
      <selection pane="topRight" activeCell="G1" sqref="G1"/>
      <selection pane="bottomLeft" activeCell="A8" sqref="A8"/>
      <selection pane="bottomRight" activeCell="AD58" sqref="AD58"/>
    </sheetView>
  </sheetViews>
  <sheetFormatPr defaultRowHeight="12.75" x14ac:dyDescent="0.2"/>
  <cols>
    <col min="1" max="1" width="19.5703125" bestFit="1" customWidth="1"/>
    <col min="2" max="2" width="8.28515625" bestFit="1" customWidth="1"/>
    <col min="3" max="3" width="18.28515625" bestFit="1" customWidth="1"/>
    <col min="4" max="4" width="8.140625" bestFit="1" customWidth="1"/>
    <col min="5" max="5" width="13.5703125" bestFit="1" customWidth="1"/>
    <col min="6" max="6" width="4.5703125" bestFit="1" customWidth="1"/>
    <col min="7" max="10" width="4.42578125" customWidth="1"/>
    <col min="11" max="11" width="2.8554687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4" bestFit="1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2.85546875" bestFit="1" customWidth="1"/>
    <col min="24" max="24" width="3.85546875" bestFit="1" customWidth="1"/>
    <col min="25" max="25" width="3.5703125" bestFit="1" customWidth="1"/>
    <col min="26" max="26" width="3.85546875" bestFit="1" customWidth="1"/>
    <col min="27" max="27" width="2.85546875" bestFit="1" customWidth="1"/>
    <col min="28" max="28" width="4.42578125" customWidth="1"/>
    <col min="29" max="29" width="3.5703125" bestFit="1" customWidth="1"/>
    <col min="30" max="30" width="3.85546875" bestFit="1" customWidth="1"/>
    <col min="31" max="31" width="3.5703125" bestFit="1" customWidth="1"/>
    <col min="32" max="32" width="3.85546875" bestFit="1" customWidth="1"/>
    <col min="33" max="33" width="2.85546875" bestFit="1" customWidth="1"/>
    <col min="34" max="34" width="3.85546875" bestFit="1" customWidth="1"/>
    <col min="35" max="35" width="4" bestFit="1" customWidth="1"/>
    <col min="36" max="36" width="3.85546875" bestFit="1" customWidth="1"/>
    <col min="37" max="37" width="3.5703125" bestFit="1" customWidth="1"/>
    <col min="38" max="38" width="3.85546875" bestFit="1" customWidth="1"/>
    <col min="39" max="39" width="2.85546875" bestFit="1" customWidth="1"/>
    <col min="40" max="40" width="3.85546875" bestFit="1" customWidth="1"/>
    <col min="41" max="41" width="2.85546875" bestFit="1" customWidth="1"/>
    <col min="42" max="42" width="3.85546875" bestFit="1" customWidth="1"/>
    <col min="43" max="43" width="4.5703125" bestFit="1" customWidth="1"/>
    <col min="44" max="44" width="3.85546875" bestFit="1" customWidth="1"/>
    <col min="45" max="45" width="2.85546875" bestFit="1" customWidth="1"/>
    <col min="46" max="46" width="3.85546875" bestFit="1" customWidth="1"/>
    <col min="47" max="47" width="2.85546875" bestFit="1" customWidth="1"/>
    <col min="48" max="48" width="3.85546875" bestFit="1" customWidth="1"/>
    <col min="49" max="49" width="2.85546875" bestFit="1" customWidth="1"/>
    <col min="50" max="50" width="3.85546875" bestFit="1" customWidth="1"/>
    <col min="51" max="51" width="4" bestFit="1" customWidth="1"/>
    <col min="52" max="52" width="3.85546875" bestFit="1" customWidth="1"/>
    <col min="53" max="53" width="2.85546875" bestFit="1" customWidth="1"/>
    <col min="54" max="54" width="3.85546875" bestFit="1" customWidth="1"/>
    <col min="55" max="55" width="2.85546875" bestFit="1" customWidth="1"/>
    <col min="56" max="56" width="3.85546875" bestFit="1" customWidth="1"/>
    <col min="57" max="57" width="2.85546875" bestFit="1" customWidth="1"/>
    <col min="58" max="58" width="3.85546875" bestFit="1" customWidth="1"/>
    <col min="59" max="59" width="2.85546875" bestFit="1" customWidth="1"/>
    <col min="60" max="60" width="3.85546875" bestFit="1" customWidth="1"/>
    <col min="61" max="61" width="2.85546875" bestFit="1" customWidth="1"/>
    <col min="62" max="62" width="3.85546875" bestFit="1" customWidth="1"/>
    <col min="63" max="63" width="4" bestFit="1" customWidth="1"/>
    <col min="64" max="64" width="3.85546875" bestFit="1" customWidth="1"/>
    <col min="65" max="65" width="2.85546875" bestFit="1" customWidth="1"/>
    <col min="66" max="66" width="3.85546875" bestFit="1" customWidth="1"/>
    <col min="67" max="67" width="2.85546875" bestFit="1" customWidth="1"/>
    <col min="68" max="68" width="3.85546875" bestFit="1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3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bestFit="1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2.85546875" bestFit="1" customWidth="1"/>
    <col min="122" max="122" width="3.85546875" bestFit="1" customWidth="1"/>
    <col min="123" max="123" width="2.85546875" bestFit="1" customWidth="1"/>
    <col min="124" max="124" width="3.85546875" bestFit="1" customWidth="1"/>
    <col min="125" max="125" width="2.85546875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2.85546875" bestFit="1" customWidth="1"/>
    <col min="136" max="136" width="3.85546875" bestFit="1" customWidth="1"/>
  </cols>
  <sheetData>
    <row r="1" spans="1:136" ht="12.75" customHeight="1" x14ac:dyDescent="0.2">
      <c r="A1" s="63" t="s">
        <v>336</v>
      </c>
      <c r="B1" s="63"/>
      <c r="C1" s="63"/>
      <c r="D1" s="63"/>
      <c r="E1" s="63"/>
      <c r="F1" s="67" t="s">
        <v>136</v>
      </c>
      <c r="G1" s="40" t="s">
        <v>422</v>
      </c>
      <c r="H1" s="40"/>
      <c r="I1" s="40" t="s">
        <v>315</v>
      </c>
      <c r="J1" s="40"/>
      <c r="K1" s="56" t="s">
        <v>421</v>
      </c>
      <c r="L1" s="56"/>
      <c r="M1" s="43" t="s">
        <v>423</v>
      </c>
      <c r="N1" s="43"/>
      <c r="O1" s="56" t="s">
        <v>424</v>
      </c>
      <c r="P1" s="56"/>
      <c r="Q1" s="41" t="s">
        <v>265</v>
      </c>
      <c r="R1" s="41"/>
      <c r="S1" s="41" t="s">
        <v>406</v>
      </c>
      <c r="T1" s="41"/>
      <c r="U1" s="40" t="s">
        <v>81</v>
      </c>
      <c r="V1" s="40"/>
      <c r="W1" s="56" t="s">
        <v>425</v>
      </c>
      <c r="X1" s="56"/>
      <c r="Y1" s="56" t="s">
        <v>308</v>
      </c>
      <c r="Z1" s="56"/>
      <c r="AA1" s="64" t="s">
        <v>429</v>
      </c>
      <c r="AB1" s="64"/>
      <c r="AC1" s="40" t="s">
        <v>202</v>
      </c>
      <c r="AD1" s="40"/>
      <c r="AE1" s="46" t="s">
        <v>426</v>
      </c>
      <c r="AF1" s="47"/>
      <c r="AG1" s="48" t="s">
        <v>82</v>
      </c>
      <c r="AH1" s="42"/>
      <c r="AI1" s="44" t="s">
        <v>195</v>
      </c>
      <c r="AJ1" s="40"/>
      <c r="AK1" s="44" t="s">
        <v>161</v>
      </c>
      <c r="AL1" s="40"/>
      <c r="AM1" s="43" t="s">
        <v>430</v>
      </c>
      <c r="AN1" s="43"/>
      <c r="AO1" s="64" t="s">
        <v>432</v>
      </c>
      <c r="AP1" s="64"/>
      <c r="AQ1" s="40" t="s">
        <v>162</v>
      </c>
      <c r="AR1" s="40"/>
      <c r="AS1" s="40" t="s">
        <v>433</v>
      </c>
      <c r="AT1" s="40"/>
      <c r="AU1" s="43" t="s">
        <v>261</v>
      </c>
      <c r="AV1" s="43"/>
      <c r="AW1" s="41" t="s">
        <v>99</v>
      </c>
      <c r="AX1" s="41"/>
      <c r="AY1" s="64" t="s">
        <v>435</v>
      </c>
      <c r="AZ1" s="64"/>
      <c r="BA1" s="54" t="s">
        <v>318</v>
      </c>
      <c r="BB1" s="54"/>
      <c r="BC1" s="54" t="s">
        <v>320</v>
      </c>
      <c r="BD1" s="54"/>
      <c r="BE1" s="39" t="s">
        <v>250</v>
      </c>
      <c r="BF1" s="39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8"/>
      <c r="DV1" s="67"/>
      <c r="DW1" s="67"/>
      <c r="DX1" s="67"/>
      <c r="DY1" s="66"/>
      <c r="DZ1" s="66"/>
      <c r="EA1" s="67"/>
      <c r="EB1" s="67"/>
      <c r="EC1" s="66"/>
      <c r="ED1" s="66"/>
      <c r="EE1" s="66"/>
      <c r="EF1" s="66"/>
    </row>
    <row r="2" spans="1:136" x14ac:dyDescent="0.2">
      <c r="A2" s="63"/>
      <c r="B2" s="63"/>
      <c r="C2" s="63"/>
      <c r="D2" s="63"/>
      <c r="E2" s="63"/>
      <c r="F2" s="67"/>
      <c r="G2" s="40"/>
      <c r="H2" s="40"/>
      <c r="I2" s="40"/>
      <c r="J2" s="40"/>
      <c r="K2" s="56"/>
      <c r="L2" s="56"/>
      <c r="M2" s="43"/>
      <c r="N2" s="43"/>
      <c r="O2" s="56"/>
      <c r="P2" s="56"/>
      <c r="Q2" s="41"/>
      <c r="R2" s="41"/>
      <c r="S2" s="41"/>
      <c r="T2" s="41"/>
      <c r="U2" s="40"/>
      <c r="V2" s="40"/>
      <c r="W2" s="56"/>
      <c r="X2" s="56"/>
      <c r="Y2" s="56"/>
      <c r="Z2" s="56"/>
      <c r="AA2" s="64"/>
      <c r="AB2" s="64"/>
      <c r="AC2" s="40"/>
      <c r="AD2" s="40"/>
      <c r="AE2" s="46"/>
      <c r="AF2" s="47"/>
      <c r="AG2" s="42"/>
      <c r="AH2" s="42"/>
      <c r="AI2" s="40"/>
      <c r="AJ2" s="40"/>
      <c r="AK2" s="40"/>
      <c r="AL2" s="40"/>
      <c r="AM2" s="43"/>
      <c r="AN2" s="43"/>
      <c r="AO2" s="64"/>
      <c r="AP2" s="64"/>
      <c r="AQ2" s="40"/>
      <c r="AR2" s="40"/>
      <c r="AS2" s="40"/>
      <c r="AT2" s="40"/>
      <c r="AU2" s="43"/>
      <c r="AV2" s="43"/>
      <c r="AW2" s="41"/>
      <c r="AX2" s="41"/>
      <c r="AY2" s="64"/>
      <c r="AZ2" s="64"/>
      <c r="BA2" s="54"/>
      <c r="BB2" s="54"/>
      <c r="BC2" s="54"/>
      <c r="BD2" s="54"/>
      <c r="BE2" s="39"/>
      <c r="BF2" s="39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6"/>
      <c r="DZ2" s="66"/>
      <c r="EA2" s="67"/>
      <c r="EB2" s="67"/>
      <c r="EC2" s="66"/>
      <c r="ED2" s="66"/>
      <c r="EE2" s="66"/>
      <c r="EF2" s="66"/>
    </row>
    <row r="3" spans="1:136" ht="15" x14ac:dyDescent="0.2">
      <c r="A3" s="6" t="s">
        <v>420</v>
      </c>
      <c r="F3" s="67"/>
      <c r="G3" s="40"/>
      <c r="H3" s="40"/>
      <c r="I3" s="40"/>
      <c r="J3" s="40"/>
      <c r="K3" s="56"/>
      <c r="L3" s="56"/>
      <c r="M3" s="43"/>
      <c r="N3" s="43"/>
      <c r="O3" s="56"/>
      <c r="P3" s="56"/>
      <c r="Q3" s="41"/>
      <c r="R3" s="41"/>
      <c r="S3" s="41"/>
      <c r="T3" s="41"/>
      <c r="U3" s="40"/>
      <c r="V3" s="40"/>
      <c r="W3" s="56"/>
      <c r="X3" s="56"/>
      <c r="Y3" s="56"/>
      <c r="Z3" s="56"/>
      <c r="AA3" s="64"/>
      <c r="AB3" s="64"/>
      <c r="AC3" s="40"/>
      <c r="AD3" s="40"/>
      <c r="AE3" s="46"/>
      <c r="AF3" s="47"/>
      <c r="AG3" s="42"/>
      <c r="AH3" s="42"/>
      <c r="AI3" s="40"/>
      <c r="AJ3" s="40"/>
      <c r="AK3" s="40"/>
      <c r="AL3" s="40"/>
      <c r="AM3" s="43"/>
      <c r="AN3" s="43"/>
      <c r="AO3" s="64"/>
      <c r="AP3" s="64"/>
      <c r="AQ3" s="40"/>
      <c r="AR3" s="40"/>
      <c r="AS3" s="40"/>
      <c r="AT3" s="40"/>
      <c r="AU3" s="43"/>
      <c r="AV3" s="43"/>
      <c r="AW3" s="41"/>
      <c r="AX3" s="41"/>
      <c r="AY3" s="64"/>
      <c r="AZ3" s="64"/>
      <c r="BA3" s="54"/>
      <c r="BB3" s="54"/>
      <c r="BC3" s="54"/>
      <c r="BD3" s="54"/>
      <c r="BE3" s="39"/>
      <c r="BF3" s="39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6"/>
      <c r="DZ3" s="66"/>
      <c r="EA3" s="67"/>
      <c r="EB3" s="67"/>
      <c r="EC3" s="66"/>
      <c r="ED3" s="66"/>
      <c r="EE3" s="66"/>
      <c r="EF3" s="66"/>
    </row>
    <row r="4" spans="1:136" x14ac:dyDescent="0.2">
      <c r="F4" s="67"/>
      <c r="G4" s="40"/>
      <c r="H4" s="40"/>
      <c r="I4" s="40"/>
      <c r="J4" s="40"/>
      <c r="K4" s="56"/>
      <c r="L4" s="56"/>
      <c r="M4" s="43"/>
      <c r="N4" s="43"/>
      <c r="O4" s="56"/>
      <c r="P4" s="56"/>
      <c r="Q4" s="41"/>
      <c r="R4" s="41"/>
      <c r="S4" s="41"/>
      <c r="T4" s="41"/>
      <c r="U4" s="40"/>
      <c r="V4" s="40"/>
      <c r="W4" s="56"/>
      <c r="X4" s="56"/>
      <c r="Y4" s="56"/>
      <c r="Z4" s="56"/>
      <c r="AA4" s="64"/>
      <c r="AB4" s="64"/>
      <c r="AC4" s="40"/>
      <c r="AD4" s="40"/>
      <c r="AE4" s="46"/>
      <c r="AF4" s="47"/>
      <c r="AG4" s="42"/>
      <c r="AH4" s="42"/>
      <c r="AI4" s="40"/>
      <c r="AJ4" s="40"/>
      <c r="AK4" s="40"/>
      <c r="AL4" s="40"/>
      <c r="AM4" s="43"/>
      <c r="AN4" s="43"/>
      <c r="AO4" s="64"/>
      <c r="AP4" s="64"/>
      <c r="AQ4" s="40"/>
      <c r="AR4" s="40"/>
      <c r="AS4" s="40"/>
      <c r="AT4" s="40"/>
      <c r="AU4" s="43"/>
      <c r="AV4" s="43"/>
      <c r="AW4" s="41"/>
      <c r="AX4" s="41"/>
      <c r="AY4" s="64"/>
      <c r="AZ4" s="64"/>
      <c r="BA4" s="54"/>
      <c r="BB4" s="54"/>
      <c r="BC4" s="54"/>
      <c r="BD4" s="54"/>
      <c r="BE4" s="39"/>
      <c r="BF4" s="39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6"/>
      <c r="DZ4" s="66"/>
      <c r="EA4" s="67"/>
      <c r="EB4" s="67"/>
      <c r="EC4" s="66"/>
      <c r="ED4" s="66"/>
      <c r="EE4" s="66"/>
      <c r="EF4" s="66"/>
    </row>
    <row r="5" spans="1:136" x14ac:dyDescent="0.2">
      <c r="G5" s="36">
        <v>44323</v>
      </c>
      <c r="H5" s="37"/>
      <c r="I5" s="36">
        <v>44337</v>
      </c>
      <c r="J5" s="37"/>
      <c r="K5" s="36">
        <v>44387</v>
      </c>
      <c r="L5" s="37"/>
      <c r="M5" s="36">
        <v>44387</v>
      </c>
      <c r="N5" s="37"/>
      <c r="O5" s="36">
        <v>44408</v>
      </c>
      <c r="P5" s="37"/>
      <c r="Q5" s="36">
        <v>44415</v>
      </c>
      <c r="R5" s="37"/>
      <c r="S5" s="36">
        <v>44422</v>
      </c>
      <c r="T5" s="37"/>
      <c r="U5" s="36">
        <v>44429</v>
      </c>
      <c r="V5" s="37"/>
      <c r="W5" s="36">
        <v>44429</v>
      </c>
      <c r="X5" s="37"/>
      <c r="Y5" s="36">
        <v>44429</v>
      </c>
      <c r="Z5" s="37"/>
      <c r="AA5" s="36">
        <v>44450</v>
      </c>
      <c r="AB5" s="37"/>
      <c r="AC5" s="36">
        <v>44457</v>
      </c>
      <c r="AD5" s="37"/>
      <c r="AE5" s="36">
        <v>44464</v>
      </c>
      <c r="AF5" s="37"/>
      <c r="AG5" s="45">
        <v>44471</v>
      </c>
      <c r="AH5" s="37"/>
      <c r="AI5" s="45">
        <v>44471</v>
      </c>
      <c r="AJ5" s="37"/>
      <c r="AK5" s="36">
        <v>44478</v>
      </c>
      <c r="AL5" s="37"/>
      <c r="AM5" s="36" t="s">
        <v>431</v>
      </c>
      <c r="AN5" s="37"/>
      <c r="AO5" s="36">
        <v>44527</v>
      </c>
      <c r="AP5" s="37"/>
      <c r="AQ5" s="36">
        <v>44534</v>
      </c>
      <c r="AR5" s="37"/>
      <c r="AS5" s="36">
        <v>44541</v>
      </c>
      <c r="AT5" s="36"/>
      <c r="AU5" s="37" t="s">
        <v>434</v>
      </c>
      <c r="AV5" s="37"/>
      <c r="AW5" s="36">
        <v>44548</v>
      </c>
      <c r="AX5" s="36"/>
      <c r="AY5" s="36">
        <v>44549</v>
      </c>
      <c r="AZ5" s="37"/>
      <c r="BA5" s="36">
        <v>44583</v>
      </c>
      <c r="BB5" s="37"/>
      <c r="BC5" s="36">
        <v>44597</v>
      </c>
      <c r="BD5" s="37"/>
      <c r="BE5" s="36">
        <v>44597</v>
      </c>
      <c r="BF5" s="37"/>
      <c r="BG5" s="36"/>
      <c r="BH5" s="37"/>
      <c r="BI5" s="36"/>
      <c r="BJ5" s="37"/>
      <c r="BK5" s="36"/>
      <c r="BL5" s="37"/>
      <c r="BM5" s="36"/>
      <c r="BN5" s="37"/>
      <c r="BO5" s="36"/>
      <c r="BP5" s="37"/>
      <c r="BQ5" s="36"/>
      <c r="BR5" s="37"/>
      <c r="BS5" s="36"/>
      <c r="BT5" s="37"/>
      <c r="BU5" s="36"/>
      <c r="BV5" s="37"/>
      <c r="BW5" s="36"/>
      <c r="BX5" s="37"/>
      <c r="BY5" s="36"/>
      <c r="BZ5" s="37"/>
      <c r="CA5" s="36"/>
      <c r="CB5" s="37"/>
      <c r="CC5" s="36"/>
      <c r="CD5" s="37"/>
      <c r="CE5" s="36"/>
      <c r="CF5" s="37"/>
      <c r="CG5" s="36"/>
      <c r="CH5" s="37"/>
      <c r="CI5" s="36"/>
      <c r="CJ5" s="37"/>
      <c r="CK5" s="36"/>
      <c r="CL5" s="37"/>
      <c r="CM5" s="36"/>
      <c r="CN5" s="37"/>
      <c r="CO5" s="36"/>
      <c r="CP5" s="37"/>
      <c r="CQ5" s="36"/>
      <c r="CR5" s="37"/>
      <c r="CS5" s="36"/>
      <c r="CT5" s="37"/>
      <c r="CU5" s="36"/>
      <c r="CV5" s="37"/>
      <c r="CW5" s="36"/>
      <c r="CX5" s="37"/>
      <c r="CY5" s="36"/>
      <c r="CZ5" s="37"/>
      <c r="DA5" s="36"/>
      <c r="DB5" s="37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7"/>
      <c r="DO5" s="36"/>
      <c r="DP5" s="37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7"/>
      <c r="EF5" s="37"/>
    </row>
    <row r="6" spans="1:136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</row>
    <row r="7" spans="1:136" x14ac:dyDescent="0.2">
      <c r="A7" s="22" t="s">
        <v>0</v>
      </c>
      <c r="B7" s="23" t="s">
        <v>2</v>
      </c>
      <c r="C7" s="22" t="s">
        <v>3</v>
      </c>
      <c r="D7" s="22" t="s">
        <v>4</v>
      </c>
      <c r="E7" s="22" t="s">
        <v>1</v>
      </c>
      <c r="F7" s="22"/>
    </row>
    <row r="8" spans="1:136" hidden="1" x14ac:dyDescent="0.2">
      <c r="A8" s="24" t="s">
        <v>5</v>
      </c>
      <c r="B8" s="25" t="s">
        <v>150</v>
      </c>
      <c r="C8" s="25" t="s">
        <v>7</v>
      </c>
      <c r="D8" s="25" t="s">
        <v>8</v>
      </c>
      <c r="E8" s="25" t="s">
        <v>115</v>
      </c>
      <c r="F8" s="26">
        <f>G8+I8+K8+M8+O8+Y8+AA8+AE8+AS8+CG8+CO8+CY8+BC8+EE8+BO8+Q8+S8+U8+EC8+FA8+BQ8+AU8++BG8+DE8+BK8+CC8+EM8+EO8+EQ8+ES8+EU8+EW8+EY8+CA8+CE8+CI8+CK8+CM8+CS8+CU8+CW8+DC8+DK8+DM8+DO8+DQ8+DS8+DU8+DW8+DY8+EA8+EG8+EI8+EK8+AC8+DI8+AQ8+BU8+DG8+AG8+AK8+AM8+AW8+BI8+BM8+BW8+BY8+CQ8+W8+DA8+BE8+AI8+AO8+BS8+FC8+FE8+FG8+AY8+BA8</f>
        <v>0</v>
      </c>
    </row>
    <row r="9" spans="1:136" hidden="1" x14ac:dyDescent="0.2">
      <c r="A9" s="24" t="s">
        <v>10</v>
      </c>
      <c r="B9" s="25" t="s">
        <v>151</v>
      </c>
      <c r="C9" s="25" t="s">
        <v>7</v>
      </c>
      <c r="D9" s="25" t="s">
        <v>8</v>
      </c>
      <c r="E9" s="25" t="s">
        <v>116</v>
      </c>
      <c r="F9" s="26">
        <f t="shared" ref="F9:F53" si="0">G9+I9+K9+M9+O9+Y9+AA9+AE9+AS9+CG9+CO9+CY9+BC9+EE9+BO9+Q9+S9+U9+EC9+FA9+BQ9+AU9++BG9+DE9+BK9+CC9+EM9+EO9+EQ9+ES9+EU9+EW9+EY9+CA9+CE9+CI9+CK9+CM9+CS9+CU9+CW9+DC9+DK9+DM9+DO9+DQ9+DS9+DU9+DW9+DY9+EA9+EG9+EI9+EK9+AC9+DI9+AQ9+BU9+DG9+AG9+AK9+AM9+AW9+BI9+BM9+BW9+BY9+CQ9+W9+DA9+BE9+AI9+AO9+BS9+FC9+FE9+FG9+AY9+BA9</f>
        <v>0</v>
      </c>
    </row>
    <row r="10" spans="1:136" x14ac:dyDescent="0.2">
      <c r="A10" s="24" t="s">
        <v>13</v>
      </c>
      <c r="B10" s="25" t="s">
        <v>152</v>
      </c>
      <c r="C10" s="25" t="s">
        <v>15</v>
      </c>
      <c r="D10" s="25" t="s">
        <v>12</v>
      </c>
      <c r="E10" s="25" t="s">
        <v>116</v>
      </c>
      <c r="F10" s="26">
        <f t="shared" si="0"/>
        <v>67.5</v>
      </c>
      <c r="K10" s="11"/>
      <c r="M10">
        <v>24</v>
      </c>
      <c r="N10" t="s">
        <v>233</v>
      </c>
      <c r="S10">
        <v>7</v>
      </c>
      <c r="T10" t="s">
        <v>233</v>
      </c>
      <c r="AC10" s="11"/>
      <c r="AQ10" s="11">
        <v>1.5</v>
      </c>
      <c r="AR10" t="s">
        <v>78</v>
      </c>
      <c r="AW10">
        <v>11</v>
      </c>
      <c r="AX10" t="s">
        <v>77</v>
      </c>
      <c r="BC10">
        <v>24</v>
      </c>
      <c r="BD10" s="9" t="s">
        <v>77</v>
      </c>
      <c r="BH10" s="9"/>
      <c r="BQ10" s="11"/>
      <c r="CY10" s="11"/>
      <c r="DG10" s="11"/>
    </row>
    <row r="11" spans="1:136" hidden="1" x14ac:dyDescent="0.2">
      <c r="A11" s="24" t="s">
        <v>16</v>
      </c>
      <c r="B11" s="25" t="s">
        <v>153</v>
      </c>
      <c r="C11" s="25" t="s">
        <v>7</v>
      </c>
      <c r="D11" s="25" t="s">
        <v>8</v>
      </c>
      <c r="E11" s="25" t="s">
        <v>116</v>
      </c>
      <c r="F11" s="26">
        <f t="shared" si="0"/>
        <v>0</v>
      </c>
      <c r="BC11" s="11"/>
    </row>
    <row r="12" spans="1:136" x14ac:dyDescent="0.2">
      <c r="A12" s="24" t="s">
        <v>18</v>
      </c>
      <c r="B12" s="25" t="s">
        <v>154</v>
      </c>
      <c r="C12" s="25" t="s">
        <v>7</v>
      </c>
      <c r="D12" s="25" t="s">
        <v>12</v>
      </c>
      <c r="E12" s="25" t="s">
        <v>20</v>
      </c>
      <c r="F12" s="26">
        <f t="shared" si="0"/>
        <v>0</v>
      </c>
    </row>
    <row r="13" spans="1:136" hidden="1" x14ac:dyDescent="0.2">
      <c r="A13" s="24" t="s">
        <v>21</v>
      </c>
      <c r="B13" s="25" t="s">
        <v>155</v>
      </c>
      <c r="C13" s="25" t="s">
        <v>7</v>
      </c>
      <c r="D13" s="25" t="s">
        <v>8</v>
      </c>
      <c r="E13" s="25" t="s">
        <v>22</v>
      </c>
      <c r="F13" s="26">
        <f t="shared" si="0"/>
        <v>0</v>
      </c>
    </row>
    <row r="14" spans="1:136" hidden="1" x14ac:dyDescent="0.2">
      <c r="A14" s="24" t="s">
        <v>24</v>
      </c>
      <c r="B14" s="25" t="s">
        <v>156</v>
      </c>
      <c r="C14" s="25" t="s">
        <v>7</v>
      </c>
      <c r="D14" s="25" t="s">
        <v>8</v>
      </c>
      <c r="E14" s="25" t="s">
        <v>22</v>
      </c>
      <c r="F14" s="26">
        <f t="shared" si="0"/>
        <v>0</v>
      </c>
    </row>
    <row r="15" spans="1:136" hidden="1" x14ac:dyDescent="0.2">
      <c r="A15" s="24" t="s">
        <v>26</v>
      </c>
      <c r="B15" s="25" t="s">
        <v>157</v>
      </c>
      <c r="C15" s="25" t="s">
        <v>7</v>
      </c>
      <c r="D15" s="25" t="s">
        <v>8</v>
      </c>
      <c r="E15" s="25" t="s">
        <v>116</v>
      </c>
      <c r="F15" s="26">
        <f t="shared" si="0"/>
        <v>0</v>
      </c>
    </row>
    <row r="16" spans="1:136" hidden="1" x14ac:dyDescent="0.2">
      <c r="A16" s="24" t="s">
        <v>28</v>
      </c>
      <c r="B16" s="25" t="s">
        <v>158</v>
      </c>
      <c r="C16" s="25" t="s">
        <v>7</v>
      </c>
      <c r="D16" s="25" t="s">
        <v>8</v>
      </c>
      <c r="E16" s="25" t="s">
        <v>30</v>
      </c>
      <c r="F16" s="26">
        <f t="shared" si="0"/>
        <v>1</v>
      </c>
      <c r="AK16">
        <v>1</v>
      </c>
      <c r="AL16" s="9" t="s">
        <v>233</v>
      </c>
    </row>
    <row r="17" spans="1:118" hidden="1" x14ac:dyDescent="0.2">
      <c r="A17" s="24" t="s">
        <v>31</v>
      </c>
      <c r="B17" s="25" t="s">
        <v>32</v>
      </c>
      <c r="C17" s="25" t="s">
        <v>7</v>
      </c>
      <c r="D17" s="25" t="s">
        <v>8</v>
      </c>
      <c r="E17" s="25" t="s">
        <v>30</v>
      </c>
      <c r="F17" s="26">
        <f t="shared" si="0"/>
        <v>0</v>
      </c>
    </row>
    <row r="18" spans="1:118" x14ac:dyDescent="0.2">
      <c r="A18" s="24" t="s">
        <v>33</v>
      </c>
      <c r="B18" s="25" t="s">
        <v>34</v>
      </c>
      <c r="C18" s="25" t="s">
        <v>7</v>
      </c>
      <c r="D18" s="25" t="s">
        <v>12</v>
      </c>
      <c r="E18" s="25" t="s">
        <v>185</v>
      </c>
      <c r="F18" s="26">
        <f t="shared" si="0"/>
        <v>12</v>
      </c>
      <c r="J18" s="9"/>
      <c r="O18" s="11"/>
      <c r="BA18">
        <v>12</v>
      </c>
      <c r="BB18" t="s">
        <v>233</v>
      </c>
    </row>
    <row r="19" spans="1:118" hidden="1" x14ac:dyDescent="0.2">
      <c r="A19" s="24" t="s">
        <v>35</v>
      </c>
      <c r="B19" s="25" t="s">
        <v>36</v>
      </c>
      <c r="C19" s="25" t="s">
        <v>7</v>
      </c>
      <c r="D19" s="25" t="s">
        <v>8</v>
      </c>
      <c r="E19" s="25" t="s">
        <v>37</v>
      </c>
      <c r="F19" s="26">
        <f t="shared" si="0"/>
        <v>0</v>
      </c>
    </row>
    <row r="20" spans="1:118" hidden="1" x14ac:dyDescent="0.2">
      <c r="A20" s="24" t="s">
        <v>40</v>
      </c>
      <c r="B20" s="25" t="s">
        <v>41</v>
      </c>
      <c r="C20" s="25" t="s">
        <v>7</v>
      </c>
      <c r="D20" s="25" t="s">
        <v>8</v>
      </c>
      <c r="E20" s="25" t="s">
        <v>59</v>
      </c>
      <c r="F20" s="26">
        <f t="shared" si="0"/>
        <v>13.5</v>
      </c>
      <c r="O20">
        <v>3</v>
      </c>
      <c r="P20" t="s">
        <v>233</v>
      </c>
      <c r="Q20">
        <v>9</v>
      </c>
      <c r="R20" t="s">
        <v>233</v>
      </c>
      <c r="AK20" s="11">
        <v>1.5</v>
      </c>
      <c r="AL20" s="9" t="s">
        <v>233</v>
      </c>
      <c r="CN20" s="9"/>
    </row>
    <row r="21" spans="1:118" hidden="1" x14ac:dyDescent="0.2">
      <c r="A21" s="24" t="s">
        <v>43</v>
      </c>
      <c r="B21" s="25" t="s">
        <v>44</v>
      </c>
      <c r="C21" s="25" t="s">
        <v>7</v>
      </c>
      <c r="D21" s="25" t="s">
        <v>8</v>
      </c>
      <c r="E21" s="25" t="s">
        <v>45</v>
      </c>
      <c r="F21" s="26">
        <f t="shared" si="0"/>
        <v>0</v>
      </c>
    </row>
    <row r="22" spans="1:118" hidden="1" x14ac:dyDescent="0.2">
      <c r="A22" s="24" t="s">
        <v>46</v>
      </c>
      <c r="B22" s="25" t="s">
        <v>47</v>
      </c>
      <c r="C22" s="25" t="s">
        <v>7</v>
      </c>
      <c r="D22" s="25" t="s">
        <v>8</v>
      </c>
      <c r="E22" s="25" t="s">
        <v>48</v>
      </c>
      <c r="F22" s="26">
        <f t="shared" si="0"/>
        <v>0</v>
      </c>
    </row>
    <row r="23" spans="1:118" hidden="1" x14ac:dyDescent="0.2">
      <c r="A23" s="24" t="s">
        <v>49</v>
      </c>
      <c r="B23" s="25" t="s">
        <v>51</v>
      </c>
      <c r="C23" s="25" t="s">
        <v>7</v>
      </c>
      <c r="D23" s="25" t="s">
        <v>8</v>
      </c>
      <c r="E23" s="25" t="s">
        <v>50</v>
      </c>
      <c r="F23" s="26">
        <f t="shared" si="0"/>
        <v>0</v>
      </c>
    </row>
    <row r="24" spans="1:118" hidden="1" x14ac:dyDescent="0.2">
      <c r="A24" s="24" t="s">
        <v>52</v>
      </c>
      <c r="B24" s="25" t="s">
        <v>54</v>
      </c>
      <c r="C24" s="25" t="s">
        <v>7</v>
      </c>
      <c r="D24" s="25" t="s">
        <v>8</v>
      </c>
      <c r="E24" s="25" t="s">
        <v>338</v>
      </c>
      <c r="F24" s="26">
        <f t="shared" si="0"/>
        <v>0</v>
      </c>
    </row>
    <row r="25" spans="1:118" hidden="1" x14ac:dyDescent="0.2">
      <c r="A25" s="24" t="s">
        <v>55</v>
      </c>
      <c r="B25" s="25" t="s">
        <v>56</v>
      </c>
      <c r="C25" s="25" t="s">
        <v>7</v>
      </c>
      <c r="D25" s="25" t="s">
        <v>8</v>
      </c>
      <c r="E25" s="25" t="s">
        <v>57</v>
      </c>
      <c r="F25" s="26">
        <f t="shared" si="0"/>
        <v>0</v>
      </c>
    </row>
    <row r="26" spans="1:118" hidden="1" x14ac:dyDescent="0.2">
      <c r="A26" s="24" t="s">
        <v>58</v>
      </c>
      <c r="B26" s="25" t="s">
        <v>60</v>
      </c>
      <c r="C26" s="25" t="s">
        <v>7</v>
      </c>
      <c r="D26" s="25" t="s">
        <v>8</v>
      </c>
      <c r="E26" s="25" t="s">
        <v>59</v>
      </c>
      <c r="F26" s="26">
        <f t="shared" si="0"/>
        <v>0</v>
      </c>
      <c r="I26" s="11"/>
    </row>
    <row r="27" spans="1:118" hidden="1" x14ac:dyDescent="0.2">
      <c r="A27" s="24" t="s">
        <v>61</v>
      </c>
      <c r="B27" s="25" t="s">
        <v>62</v>
      </c>
      <c r="C27" s="25" t="s">
        <v>7</v>
      </c>
      <c r="D27" s="25" t="s">
        <v>8</v>
      </c>
      <c r="E27" s="25" t="s">
        <v>37</v>
      </c>
      <c r="F27" s="26">
        <f t="shared" si="0"/>
        <v>0</v>
      </c>
    </row>
    <row r="28" spans="1:118" x14ac:dyDescent="0.2">
      <c r="A28" s="24" t="s">
        <v>63</v>
      </c>
      <c r="B28" s="25" t="s">
        <v>64</v>
      </c>
      <c r="C28" s="25" t="s">
        <v>7</v>
      </c>
      <c r="D28" s="25" t="s">
        <v>12</v>
      </c>
      <c r="E28" s="25" t="s">
        <v>37</v>
      </c>
      <c r="F28" s="26">
        <f t="shared" si="0"/>
        <v>9</v>
      </c>
      <c r="G28" s="11"/>
      <c r="I28" s="11"/>
      <c r="Y28" s="11"/>
      <c r="AW28">
        <v>9</v>
      </c>
      <c r="AX28" t="s">
        <v>233</v>
      </c>
    </row>
    <row r="29" spans="1:118" hidden="1" x14ac:dyDescent="0.2">
      <c r="A29" s="24" t="s">
        <v>65</v>
      </c>
      <c r="B29" s="25" t="s">
        <v>66</v>
      </c>
      <c r="C29" s="25" t="s">
        <v>7</v>
      </c>
      <c r="D29" s="25" t="s">
        <v>8</v>
      </c>
      <c r="E29" s="25" t="s">
        <v>116</v>
      </c>
      <c r="F29" s="26">
        <f t="shared" si="0"/>
        <v>0</v>
      </c>
    </row>
    <row r="30" spans="1:118" x14ac:dyDescent="0.2">
      <c r="A30" s="24" t="s">
        <v>67</v>
      </c>
      <c r="B30" s="25" t="s">
        <v>68</v>
      </c>
      <c r="C30" s="25" t="s">
        <v>15</v>
      </c>
      <c r="D30" s="25" t="s">
        <v>12</v>
      </c>
      <c r="E30" s="25" t="s">
        <v>116</v>
      </c>
      <c r="F30" s="26">
        <f t="shared" si="0"/>
        <v>42</v>
      </c>
      <c r="H30" s="25"/>
      <c r="J30" s="25"/>
      <c r="AU30">
        <v>24</v>
      </c>
      <c r="AV30" t="s">
        <v>233</v>
      </c>
      <c r="BA30">
        <v>18</v>
      </c>
      <c r="BB30" t="s">
        <v>77</v>
      </c>
      <c r="DN30" s="9"/>
    </row>
    <row r="31" spans="1:118" x14ac:dyDescent="0.2">
      <c r="A31" s="24" t="s">
        <v>69</v>
      </c>
      <c r="B31" s="25" t="s">
        <v>70</v>
      </c>
      <c r="C31" s="25" t="s">
        <v>7</v>
      </c>
      <c r="D31" s="25" t="s">
        <v>12</v>
      </c>
      <c r="E31" s="25" t="s">
        <v>116</v>
      </c>
      <c r="F31" s="26">
        <f t="shared" si="0"/>
        <v>0</v>
      </c>
      <c r="AT31" s="18"/>
    </row>
    <row r="32" spans="1:118" x14ac:dyDescent="0.2">
      <c r="A32" s="24" t="s">
        <v>71</v>
      </c>
      <c r="B32" s="25" t="s">
        <v>72</v>
      </c>
      <c r="C32" s="25" t="s">
        <v>15</v>
      </c>
      <c r="D32" s="25" t="s">
        <v>12</v>
      </c>
      <c r="E32" s="25" t="s">
        <v>116</v>
      </c>
      <c r="F32" s="26">
        <f t="shared" si="0"/>
        <v>10</v>
      </c>
      <c r="AM32">
        <v>10</v>
      </c>
      <c r="AN32" t="s">
        <v>233</v>
      </c>
    </row>
    <row r="33" spans="1:121" hidden="1" x14ac:dyDescent="0.2">
      <c r="A33" s="24" t="s">
        <v>73</v>
      </c>
      <c r="B33" s="25" t="s">
        <v>74</v>
      </c>
      <c r="C33" s="25" t="s">
        <v>7</v>
      </c>
      <c r="D33" s="25" t="s">
        <v>8</v>
      </c>
      <c r="E33" s="25" t="s">
        <v>37</v>
      </c>
      <c r="F33" s="26">
        <f t="shared" si="0"/>
        <v>0</v>
      </c>
      <c r="J33" s="9"/>
      <c r="N33" s="9"/>
      <c r="AA33" s="11"/>
      <c r="AC33" s="16"/>
      <c r="AQ33" s="11"/>
      <c r="CR33" s="9"/>
      <c r="CX33" s="9"/>
    </row>
    <row r="34" spans="1:121" x14ac:dyDescent="0.2">
      <c r="A34" s="24" t="s">
        <v>109</v>
      </c>
      <c r="B34" s="25" t="s">
        <v>110</v>
      </c>
      <c r="C34" s="25" t="s">
        <v>7</v>
      </c>
      <c r="D34" s="25" t="s">
        <v>12</v>
      </c>
      <c r="E34" s="25" t="s">
        <v>111</v>
      </c>
      <c r="F34" s="26">
        <f t="shared" si="0"/>
        <v>12</v>
      </c>
      <c r="J34" s="9"/>
      <c r="N34" s="9"/>
      <c r="Q34">
        <v>3</v>
      </c>
      <c r="R34" t="s">
        <v>233</v>
      </c>
      <c r="U34">
        <v>2.5</v>
      </c>
      <c r="V34" s="9" t="s">
        <v>233</v>
      </c>
      <c r="AA34" s="11"/>
      <c r="AC34" s="11">
        <v>1.5</v>
      </c>
      <c r="AD34" s="9" t="s">
        <v>233</v>
      </c>
      <c r="AG34" s="11"/>
      <c r="AJ34" s="9"/>
      <c r="AQ34">
        <v>1</v>
      </c>
      <c r="AR34" t="s">
        <v>233</v>
      </c>
      <c r="AS34">
        <v>2</v>
      </c>
      <c r="AT34" t="s">
        <v>233</v>
      </c>
      <c r="AW34">
        <v>2</v>
      </c>
      <c r="AX34" t="s">
        <v>233</v>
      </c>
      <c r="DN34" s="9"/>
    </row>
    <row r="35" spans="1:121" x14ac:dyDescent="0.2">
      <c r="A35" s="24" t="s">
        <v>112</v>
      </c>
      <c r="B35" s="25" t="s">
        <v>113</v>
      </c>
      <c r="C35" s="25" t="s">
        <v>7</v>
      </c>
      <c r="D35" s="25" t="s">
        <v>12</v>
      </c>
      <c r="E35" s="25" t="s">
        <v>116</v>
      </c>
      <c r="F35" s="26">
        <f t="shared" si="0"/>
        <v>14</v>
      </c>
      <c r="G35">
        <v>2</v>
      </c>
      <c r="H35" t="s">
        <v>233</v>
      </c>
      <c r="I35">
        <v>2</v>
      </c>
      <c r="J35" t="s">
        <v>233</v>
      </c>
      <c r="K35" s="16">
        <v>3</v>
      </c>
      <c r="L35" t="s">
        <v>233</v>
      </c>
      <c r="O35" s="11"/>
      <c r="S35">
        <v>7</v>
      </c>
      <c r="T35" t="s">
        <v>233</v>
      </c>
      <c r="Y35" s="11"/>
      <c r="AC35" s="11"/>
      <c r="AE35" s="11"/>
      <c r="AJ35" s="9"/>
      <c r="AK35" s="11"/>
      <c r="AP35" s="9"/>
      <c r="BF35" s="9"/>
      <c r="BH35" s="9"/>
      <c r="BQ35" s="11"/>
      <c r="CD35" s="9"/>
      <c r="CX35" s="9"/>
      <c r="CY35" s="11"/>
      <c r="DC35" s="11"/>
      <c r="DG35" s="11"/>
      <c r="DL35" s="9"/>
      <c r="DN35" s="9"/>
      <c r="DO35" s="16"/>
      <c r="DP35" s="9"/>
    </row>
    <row r="36" spans="1:121" x14ac:dyDescent="0.2">
      <c r="A36" s="24" t="s">
        <v>134</v>
      </c>
      <c r="B36" s="25" t="s">
        <v>137</v>
      </c>
      <c r="C36" s="25" t="s">
        <v>7</v>
      </c>
      <c r="D36" s="25" t="s">
        <v>12</v>
      </c>
      <c r="E36" s="25" t="s">
        <v>135</v>
      </c>
      <c r="F36" s="26">
        <f t="shared" si="0"/>
        <v>12</v>
      </c>
      <c r="AC36">
        <v>3</v>
      </c>
      <c r="AD36" s="9" t="s">
        <v>233</v>
      </c>
      <c r="AJ36" s="9"/>
      <c r="AW36">
        <v>9</v>
      </c>
      <c r="AX36" t="s">
        <v>233</v>
      </c>
      <c r="CX36" s="9"/>
      <c r="DN36" s="9"/>
    </row>
    <row r="37" spans="1:121" x14ac:dyDescent="0.2">
      <c r="A37" s="24" t="s">
        <v>148</v>
      </c>
      <c r="B37" s="25" t="s">
        <v>149</v>
      </c>
      <c r="C37" s="25" t="s">
        <v>7</v>
      </c>
      <c r="D37" s="25" t="s">
        <v>12</v>
      </c>
      <c r="E37" s="25" t="s">
        <v>116</v>
      </c>
      <c r="F37" s="26">
        <f t="shared" si="0"/>
        <v>24</v>
      </c>
      <c r="BC37">
        <v>24</v>
      </c>
      <c r="BD37" s="9" t="s">
        <v>233</v>
      </c>
    </row>
    <row r="38" spans="1:121" x14ac:dyDescent="0.2">
      <c r="A38" s="24" t="s">
        <v>186</v>
      </c>
      <c r="B38" s="25" t="s">
        <v>187</v>
      </c>
      <c r="C38" s="25" t="s">
        <v>7</v>
      </c>
      <c r="D38" s="25" t="s">
        <v>12</v>
      </c>
      <c r="E38" s="25" t="s">
        <v>116</v>
      </c>
      <c r="F38" s="26">
        <f t="shared" si="0"/>
        <v>0</v>
      </c>
      <c r="K38" s="16"/>
      <c r="CR38" s="9"/>
      <c r="DO38" s="16"/>
      <c r="DP38" s="9"/>
    </row>
    <row r="39" spans="1:121" x14ac:dyDescent="0.2">
      <c r="A39" s="24" t="s">
        <v>190</v>
      </c>
      <c r="B39" s="25" t="s">
        <v>191</v>
      </c>
      <c r="C39" s="25" t="s">
        <v>7</v>
      </c>
      <c r="D39" s="25" t="s">
        <v>12</v>
      </c>
      <c r="E39" s="25" t="s">
        <v>192</v>
      </c>
      <c r="F39" s="26">
        <f t="shared" si="0"/>
        <v>0</v>
      </c>
    </row>
    <row r="40" spans="1:121" x14ac:dyDescent="0.2">
      <c r="A40" s="24" t="s">
        <v>200</v>
      </c>
      <c r="B40" s="25" t="s">
        <v>201</v>
      </c>
      <c r="C40" s="25" t="s">
        <v>7</v>
      </c>
      <c r="D40" s="25" t="s">
        <v>12</v>
      </c>
      <c r="E40" s="25" t="s">
        <v>116</v>
      </c>
      <c r="F40" s="26">
        <f t="shared" si="0"/>
        <v>0</v>
      </c>
      <c r="AK40" s="11"/>
      <c r="DO40" s="11"/>
      <c r="DQ40" s="11"/>
    </row>
    <row r="41" spans="1:121" hidden="1" x14ac:dyDescent="0.2">
      <c r="A41" s="24" t="s">
        <v>216</v>
      </c>
      <c r="B41" s="25" t="s">
        <v>217</v>
      </c>
      <c r="C41" s="25" t="s">
        <v>7</v>
      </c>
      <c r="D41" s="25" t="s">
        <v>8</v>
      </c>
      <c r="E41" s="25" t="s">
        <v>135</v>
      </c>
      <c r="F41" s="26">
        <f t="shared" si="0"/>
        <v>0</v>
      </c>
    </row>
    <row r="42" spans="1:121" x14ac:dyDescent="0.2">
      <c r="A42" s="24" t="s">
        <v>263</v>
      </c>
      <c r="B42" s="25" t="s">
        <v>264</v>
      </c>
      <c r="C42" s="25" t="s">
        <v>7</v>
      </c>
      <c r="D42" s="25" t="s">
        <v>12</v>
      </c>
      <c r="E42" s="25" t="s">
        <v>116</v>
      </c>
      <c r="F42" s="26">
        <f t="shared" si="0"/>
        <v>0</v>
      </c>
      <c r="I42" s="11"/>
    </row>
    <row r="43" spans="1:121" x14ac:dyDescent="0.2">
      <c r="A43" s="24" t="s">
        <v>268</v>
      </c>
      <c r="B43" s="25" t="s">
        <v>269</v>
      </c>
      <c r="C43" s="25" t="s">
        <v>7</v>
      </c>
      <c r="D43" s="25" t="s">
        <v>12</v>
      </c>
      <c r="E43" s="25" t="s">
        <v>20</v>
      </c>
      <c r="F43" s="26">
        <f t="shared" si="0"/>
        <v>3.5</v>
      </c>
      <c r="N43" s="9"/>
      <c r="U43">
        <v>3.5</v>
      </c>
      <c r="V43" s="9" t="s">
        <v>233</v>
      </c>
      <c r="Y43" s="11"/>
      <c r="CR43" s="9"/>
      <c r="DN43" s="9"/>
      <c r="DO43" s="16"/>
      <c r="DP43" s="9"/>
    </row>
    <row r="44" spans="1:121" x14ac:dyDescent="0.2">
      <c r="A44" s="24" t="s">
        <v>284</v>
      </c>
      <c r="B44" s="25" t="s">
        <v>283</v>
      </c>
      <c r="C44" s="25" t="s">
        <v>7</v>
      </c>
      <c r="D44" s="25" t="s">
        <v>12</v>
      </c>
      <c r="E44" s="25" t="s">
        <v>22</v>
      </c>
      <c r="F44" s="26">
        <f t="shared" si="0"/>
        <v>29</v>
      </c>
      <c r="AJ44" s="9"/>
      <c r="AW44">
        <v>11</v>
      </c>
      <c r="AX44" t="s">
        <v>233</v>
      </c>
      <c r="BA44">
        <v>18</v>
      </c>
      <c r="BB44" t="s">
        <v>233</v>
      </c>
    </row>
    <row r="45" spans="1:121" x14ac:dyDescent="0.2">
      <c r="A45" s="24" t="s">
        <v>289</v>
      </c>
      <c r="B45" s="25" t="s">
        <v>290</v>
      </c>
      <c r="C45" s="25" t="s">
        <v>7</v>
      </c>
      <c r="D45" s="25" t="s">
        <v>12</v>
      </c>
      <c r="E45" s="25" t="s">
        <v>428</v>
      </c>
      <c r="F45" s="26">
        <f t="shared" si="0"/>
        <v>24</v>
      </c>
      <c r="AG45" s="11"/>
      <c r="BC45">
        <v>24</v>
      </c>
      <c r="BD45" s="9" t="s">
        <v>233</v>
      </c>
      <c r="DN45" s="9"/>
    </row>
    <row r="46" spans="1:121" x14ac:dyDescent="0.2">
      <c r="A46" s="24" t="s">
        <v>321</v>
      </c>
      <c r="B46" s="25" t="s">
        <v>322</v>
      </c>
      <c r="C46" s="25" t="s">
        <v>7</v>
      </c>
      <c r="D46" s="25" t="s">
        <v>12</v>
      </c>
      <c r="E46" s="25" t="s">
        <v>22</v>
      </c>
      <c r="F46" s="26">
        <f t="shared" si="0"/>
        <v>30</v>
      </c>
      <c r="AI46" s="11"/>
      <c r="AJ46" s="9"/>
      <c r="BA46">
        <v>18</v>
      </c>
      <c r="BB46" t="s">
        <v>233</v>
      </c>
      <c r="BC46">
        <v>12</v>
      </c>
      <c r="BD46" s="9" t="s">
        <v>233</v>
      </c>
      <c r="DN46" s="9"/>
    </row>
    <row r="47" spans="1:121" x14ac:dyDescent="0.2">
      <c r="A47" s="24" t="s">
        <v>344</v>
      </c>
      <c r="B47" s="25" t="s">
        <v>345</v>
      </c>
      <c r="C47" s="25" t="s">
        <v>7</v>
      </c>
      <c r="D47" s="25" t="s">
        <v>12</v>
      </c>
      <c r="E47" s="25" t="s">
        <v>427</v>
      </c>
      <c r="F47" s="26">
        <f t="shared" si="0"/>
        <v>12</v>
      </c>
      <c r="AI47" s="11"/>
      <c r="AJ47" s="9"/>
      <c r="BC47">
        <v>12</v>
      </c>
      <c r="BD47" s="9" t="s">
        <v>233</v>
      </c>
      <c r="BQ47" s="11"/>
    </row>
    <row r="48" spans="1:121" x14ac:dyDescent="0.2">
      <c r="A48" s="24" t="s">
        <v>381</v>
      </c>
      <c r="B48" s="25" t="s">
        <v>384</v>
      </c>
      <c r="C48" s="25" t="s">
        <v>7</v>
      </c>
      <c r="D48" s="25" t="s">
        <v>12</v>
      </c>
      <c r="E48" s="25" t="s">
        <v>116</v>
      </c>
      <c r="F48" s="26">
        <f t="shared" si="0"/>
        <v>3</v>
      </c>
      <c r="Y48">
        <v>3</v>
      </c>
      <c r="Z48" t="s">
        <v>233</v>
      </c>
    </row>
    <row r="49" spans="1:84" x14ac:dyDescent="0.2">
      <c r="A49" s="24" t="s">
        <v>382</v>
      </c>
      <c r="B49" s="25" t="s">
        <v>386</v>
      </c>
      <c r="C49" s="21" t="s">
        <v>387</v>
      </c>
      <c r="D49" s="25" t="s">
        <v>12</v>
      </c>
      <c r="E49" s="25" t="s">
        <v>388</v>
      </c>
      <c r="F49" s="26">
        <f t="shared" si="0"/>
        <v>8</v>
      </c>
      <c r="Q49">
        <v>6</v>
      </c>
      <c r="R49" t="s">
        <v>233</v>
      </c>
      <c r="U49">
        <v>1.5</v>
      </c>
      <c r="V49" s="9" t="s">
        <v>233</v>
      </c>
      <c r="Y49" s="11"/>
      <c r="AC49">
        <v>0.5</v>
      </c>
      <c r="AD49" s="9" t="s">
        <v>233</v>
      </c>
    </row>
    <row r="50" spans="1:84" x14ac:dyDescent="0.2">
      <c r="A50" s="24" t="s">
        <v>383</v>
      </c>
      <c r="B50" s="25" t="s">
        <v>385</v>
      </c>
      <c r="C50" s="25" t="s">
        <v>7</v>
      </c>
      <c r="D50" s="25" t="s">
        <v>12</v>
      </c>
      <c r="E50" s="25" t="s">
        <v>111</v>
      </c>
      <c r="F50" s="26">
        <f t="shared" si="0"/>
        <v>9</v>
      </c>
      <c r="Q50">
        <v>9</v>
      </c>
      <c r="R50" t="s">
        <v>233</v>
      </c>
    </row>
    <row r="51" spans="1:84" x14ac:dyDescent="0.2">
      <c r="A51" s="24" t="s">
        <v>410</v>
      </c>
      <c r="B51" s="25" t="s">
        <v>413</v>
      </c>
      <c r="C51" s="25" t="s">
        <v>7</v>
      </c>
      <c r="D51" s="25" t="s">
        <v>12</v>
      </c>
      <c r="E51" s="25" t="s">
        <v>116</v>
      </c>
      <c r="F51" s="26">
        <f t="shared" si="0"/>
        <v>7</v>
      </c>
      <c r="AC51">
        <v>3.5</v>
      </c>
      <c r="AD51" s="9" t="s">
        <v>78</v>
      </c>
      <c r="AK51" s="11">
        <v>1.5</v>
      </c>
      <c r="AL51" s="9" t="s">
        <v>78</v>
      </c>
      <c r="AW51">
        <v>2</v>
      </c>
      <c r="AX51" t="s">
        <v>233</v>
      </c>
      <c r="CF51" s="9"/>
    </row>
    <row r="52" spans="1:84" x14ac:dyDescent="0.2">
      <c r="A52" s="24" t="s">
        <v>411</v>
      </c>
      <c r="B52" s="25" t="s">
        <v>414</v>
      </c>
      <c r="C52" s="21" t="s">
        <v>416</v>
      </c>
      <c r="D52" s="25" t="s">
        <v>12</v>
      </c>
      <c r="E52" s="25" t="s">
        <v>111</v>
      </c>
      <c r="F52" s="26">
        <f t="shared" si="0"/>
        <v>12.5</v>
      </c>
      <c r="U52">
        <v>2.5</v>
      </c>
      <c r="V52" s="9" t="s">
        <v>233</v>
      </c>
      <c r="AC52">
        <v>2</v>
      </c>
      <c r="AD52" s="9" t="s">
        <v>233</v>
      </c>
      <c r="AS52">
        <v>2</v>
      </c>
      <c r="AT52" t="s">
        <v>233</v>
      </c>
      <c r="BA52">
        <v>6</v>
      </c>
      <c r="BB52" t="s">
        <v>233</v>
      </c>
    </row>
    <row r="53" spans="1:84" x14ac:dyDescent="0.2">
      <c r="A53" s="24" t="s">
        <v>412</v>
      </c>
      <c r="B53" s="25" t="s">
        <v>415</v>
      </c>
      <c r="C53" s="25" t="s">
        <v>7</v>
      </c>
      <c r="D53" s="25" t="s">
        <v>12</v>
      </c>
      <c r="E53" s="25" t="s">
        <v>111</v>
      </c>
      <c r="F53" s="26">
        <f t="shared" si="0"/>
        <v>7.5</v>
      </c>
      <c r="U53">
        <v>2.5</v>
      </c>
      <c r="V53" s="9" t="s">
        <v>233</v>
      </c>
      <c r="AC53">
        <v>3</v>
      </c>
      <c r="AD53" s="9" t="s">
        <v>233</v>
      </c>
      <c r="AS53">
        <v>2</v>
      </c>
      <c r="AT53" t="s">
        <v>233</v>
      </c>
    </row>
  </sheetData>
  <autoFilter ref="A7:EF53" xr:uid="{00000000-0009-0000-0000-00000B000000}">
    <filterColumn colId="3">
      <filters>
        <filter val="Aktīvs"/>
      </filters>
    </filterColumn>
  </autoFilter>
  <mergeCells count="132">
    <mergeCell ref="A1:E2"/>
    <mergeCell ref="F1:F4"/>
    <mergeCell ref="G1:H4"/>
    <mergeCell ref="I1:J4"/>
    <mergeCell ref="K1:L4"/>
    <mergeCell ref="M1:N4"/>
    <mergeCell ref="AK1:AL4"/>
    <mergeCell ref="O1:P4"/>
    <mergeCell ref="Q1:R4"/>
    <mergeCell ref="S1:T4"/>
    <mergeCell ref="U1:V4"/>
    <mergeCell ref="W1:X4"/>
    <mergeCell ref="Y1:Z4"/>
    <mergeCell ref="AM1:AN4"/>
    <mergeCell ref="AQ1:AR4"/>
    <mergeCell ref="AS1:AT4"/>
    <mergeCell ref="AU1:AV4"/>
    <mergeCell ref="AW1:AX4"/>
    <mergeCell ref="AA1:AB4"/>
    <mergeCell ref="AC1:AD4"/>
    <mergeCell ref="AE1:AF4"/>
    <mergeCell ref="AG1:AH4"/>
    <mergeCell ref="AI1:AJ4"/>
    <mergeCell ref="AO1:AP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EC1:ED4"/>
    <mergeCell ref="DG1:DH4"/>
    <mergeCell ref="DI1:DJ4"/>
    <mergeCell ref="DK1:DL4"/>
    <mergeCell ref="DM1:DN4"/>
    <mergeCell ref="DO1:DP4"/>
    <mergeCell ref="DQ1:DR4"/>
    <mergeCell ref="BQ1:BR4"/>
    <mergeCell ref="BS1:BT4"/>
    <mergeCell ref="BU1:BV4"/>
    <mergeCell ref="BW1:BX4"/>
    <mergeCell ref="BY1:BZ4"/>
    <mergeCell ref="CA1:CB4"/>
    <mergeCell ref="CC1:CD4"/>
    <mergeCell ref="CE1:CF4"/>
    <mergeCell ref="CG1:CH4"/>
    <mergeCell ref="CA5:CB5"/>
    <mergeCell ref="CC5:CD5"/>
    <mergeCell ref="CE5:CF5"/>
    <mergeCell ref="DC1:DD4"/>
    <mergeCell ref="DE1:DF4"/>
    <mergeCell ref="CI1:CJ4"/>
    <mergeCell ref="CK1:CL4"/>
    <mergeCell ref="CM1:CN4"/>
    <mergeCell ref="CO1:CP4"/>
    <mergeCell ref="CQ1:CR4"/>
    <mergeCell ref="CS1:CT4"/>
    <mergeCell ref="CS5:CT5"/>
    <mergeCell ref="CU5:CV5"/>
    <mergeCell ref="CW5:CX5"/>
    <mergeCell ref="CG5:CH5"/>
    <mergeCell ref="CI5:CJ5"/>
    <mergeCell ref="CK5:CL5"/>
    <mergeCell ref="CM5:CN5"/>
    <mergeCell ref="CO5:CP5"/>
    <mergeCell ref="CQ5:CR5"/>
    <mergeCell ref="BA5:BB5"/>
    <mergeCell ref="BC5:BD5"/>
    <mergeCell ref="BE5:BF5"/>
    <mergeCell ref="W5:X5"/>
    <mergeCell ref="DS1:DT4"/>
    <mergeCell ref="DU1:DV4"/>
    <mergeCell ref="DW1:DX4"/>
    <mergeCell ref="DY1:DZ4"/>
    <mergeCell ref="EA1:EB4"/>
    <mergeCell ref="CU1:CV4"/>
    <mergeCell ref="CW1:CX4"/>
    <mergeCell ref="CY1:CZ4"/>
    <mergeCell ref="DA1:DB4"/>
    <mergeCell ref="AI5:AJ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EE1:EF4"/>
    <mergeCell ref="G5:H5"/>
    <mergeCell ref="I5:J5"/>
    <mergeCell ref="K5:L5"/>
    <mergeCell ref="M5:N5"/>
    <mergeCell ref="O5:P5"/>
    <mergeCell ref="Q5:R5"/>
    <mergeCell ref="S5:T5"/>
    <mergeCell ref="U5:V5"/>
    <mergeCell ref="AK5:AL5"/>
    <mergeCell ref="AM5:AN5"/>
    <mergeCell ref="AQ5:AR5"/>
    <mergeCell ref="AS5:AT5"/>
    <mergeCell ref="AU5:AV5"/>
    <mergeCell ref="Y5:Z5"/>
    <mergeCell ref="AA5:AB5"/>
    <mergeCell ref="AC5:AD5"/>
    <mergeCell ref="AE5:AF5"/>
    <mergeCell ref="AG5:AH5"/>
    <mergeCell ref="AW5:AX5"/>
    <mergeCell ref="AY5:AZ5"/>
    <mergeCell ref="AO5:AP5"/>
    <mergeCell ref="EC5:ED5"/>
    <mergeCell ref="EE5:EF5"/>
    <mergeCell ref="DQ5:DR5"/>
    <mergeCell ref="DS5:DT5"/>
    <mergeCell ref="DU5:DV5"/>
    <mergeCell ref="DW5:DX5"/>
    <mergeCell ref="DY5:DZ5"/>
    <mergeCell ref="EA5:EB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</mergeCells>
  <conditionalFormatting sqref="C8:C53">
    <cfRule type="cellIs" dxfId="33" priority="4" stopIfTrue="1" operator="equal">
      <formula>"Starptautiskā"</formula>
    </cfRule>
    <cfRule type="cellIs" dxfId="32" priority="5" stopIfTrue="1" operator="equal">
      <formula>"Nacionālā"</formula>
    </cfRule>
  </conditionalFormatting>
  <conditionalFormatting sqref="D8:D53">
    <cfRule type="cellIs" dxfId="31" priority="15" stopIfTrue="1" operator="equal">
      <formula>"Neaktīvs"</formula>
    </cfRule>
    <cfRule type="cellIs" dxfId="30" priority="16" stopIfTrue="1" operator="equal">
      <formula>"Aktīvs"</formula>
    </cfRule>
  </conditionalFormatting>
  <conditionalFormatting sqref="F1:F53">
    <cfRule type="cellIs" dxfId="29" priority="48" stopIfTrue="1" operator="equal">
      <formula>0</formula>
    </cfRule>
    <cfRule type="cellIs" dxfId="28" priority="49" stopIfTrue="1" operator="between">
      <formula>0</formula>
      <formula>9.5</formula>
    </cfRule>
    <cfRule type="cellIs" dxfId="27" priority="50" stopIfTrue="1" operator="greaterThanOrEqual">
      <formula>10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EP58"/>
  <sheetViews>
    <sheetView workbookViewId="0">
      <pane xSplit="6" ySplit="9" topLeftCell="AA10" activePane="bottomRight" state="frozen"/>
      <selection pane="topRight" activeCell="G1" sqref="G1"/>
      <selection pane="bottomLeft" activeCell="A10" sqref="A10"/>
      <selection pane="bottomRight" activeCell="AC30" sqref="AC30"/>
    </sheetView>
  </sheetViews>
  <sheetFormatPr defaultRowHeight="12.75" x14ac:dyDescent="0.2"/>
  <cols>
    <col min="1" max="1" width="19.5703125" bestFit="1" customWidth="1"/>
    <col min="2" max="2" width="8.28515625" bestFit="1" customWidth="1"/>
    <col min="3" max="3" width="18.28515625" bestFit="1" customWidth="1"/>
    <col min="4" max="4" width="8.140625" bestFit="1" customWidth="1"/>
    <col min="5" max="5" width="13.5703125" bestFit="1" customWidth="1"/>
    <col min="6" max="6" width="4.5703125" bestFit="1" customWidth="1"/>
    <col min="7" max="10" width="4.42578125" customWidth="1"/>
    <col min="11" max="11" width="4.28515625" customWidth="1"/>
    <col min="12" max="12" width="3.85546875" bestFit="1" customWidth="1"/>
    <col min="13" max="13" width="4.140625" customWidth="1"/>
    <col min="14" max="14" width="3.85546875" bestFit="1" customWidth="1"/>
    <col min="15" max="15" width="5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2.85546875" bestFit="1" customWidth="1"/>
    <col min="24" max="24" width="3.85546875" bestFit="1" customWidth="1"/>
    <col min="25" max="25" width="3.5703125" bestFit="1" customWidth="1"/>
    <col min="26" max="26" width="3.85546875" bestFit="1" customWidth="1"/>
    <col min="27" max="35" width="4.5703125" customWidth="1"/>
    <col min="36" max="36" width="5.42578125" bestFit="1" customWidth="1"/>
    <col min="37" max="37" width="4" bestFit="1" customWidth="1"/>
    <col min="38" max="38" width="3.85546875" bestFit="1" customWidth="1"/>
    <col min="39" max="39" width="3.5703125" bestFit="1" customWidth="1"/>
    <col min="40" max="40" width="3.85546875" bestFit="1" customWidth="1"/>
    <col min="41" max="41" width="2.85546875" bestFit="1" customWidth="1"/>
    <col min="42" max="42" width="3.85546875" bestFit="1" customWidth="1"/>
    <col min="43" max="43" width="4.5703125" bestFit="1" customWidth="1"/>
    <col min="44" max="44" width="3.85546875" bestFit="1" customWidth="1"/>
    <col min="45" max="45" width="4.5703125" bestFit="1" customWidth="1"/>
    <col min="46" max="46" width="3.85546875" bestFit="1" customWidth="1"/>
    <col min="47" max="50" width="3.85546875" customWidth="1"/>
    <col min="51" max="51" width="2.85546875" bestFit="1" customWidth="1"/>
    <col min="52" max="52" width="4.7109375" customWidth="1"/>
    <col min="53" max="53" width="2.85546875" bestFit="1" customWidth="1"/>
    <col min="54" max="54" width="5" customWidth="1"/>
    <col min="55" max="55" width="2.85546875" bestFit="1" customWidth="1"/>
    <col min="56" max="60" width="4.7109375" customWidth="1"/>
    <col min="61" max="61" width="4" bestFit="1" customWidth="1"/>
    <col min="62" max="62" width="3.85546875" bestFit="1" customWidth="1"/>
    <col min="63" max="63" width="2.85546875" bestFit="1" customWidth="1"/>
    <col min="64" max="64" width="3.85546875" bestFit="1" customWidth="1"/>
    <col min="65" max="65" width="2.85546875" bestFit="1" customWidth="1"/>
    <col min="66" max="66" width="3.85546875" bestFit="1" customWidth="1"/>
    <col min="67" max="67" width="2.85546875" bestFit="1" customWidth="1"/>
    <col min="68" max="68" width="3.85546875" bestFit="1" customWidth="1"/>
    <col min="69" max="69" width="2.85546875" bestFit="1" customWidth="1"/>
    <col min="70" max="70" width="3.85546875" bestFit="1" customWidth="1"/>
    <col min="71" max="71" width="3.5703125" bestFit="1" customWidth="1"/>
    <col min="72" max="72" width="3.85546875" bestFit="1" customWidth="1"/>
    <col min="73" max="73" width="5" bestFit="1" customWidth="1"/>
    <col min="74" max="74" width="3.85546875" bestFit="1" customWidth="1"/>
    <col min="75" max="75" width="2.8554687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3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bestFit="1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2.85546875" bestFit="1" customWidth="1"/>
    <col min="122" max="122" width="3.85546875" bestFit="1" customWidth="1"/>
    <col min="123" max="123" width="2.85546875" bestFit="1" customWidth="1"/>
    <col min="124" max="124" width="3.85546875" bestFit="1" customWidth="1"/>
    <col min="125" max="125" width="2.85546875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2.85546875" bestFit="1" customWidth="1"/>
    <col min="136" max="136" width="3.85546875" bestFit="1" customWidth="1"/>
    <col min="137" max="137" width="2.85546875" bestFit="1" customWidth="1"/>
    <col min="138" max="138" width="3.85546875" bestFit="1" customWidth="1"/>
    <col min="139" max="139" width="2.85546875" bestFit="1" customWidth="1"/>
    <col min="140" max="140" width="3.85546875" bestFit="1" customWidth="1"/>
    <col min="141" max="141" width="2.8554687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2.85546875" bestFit="1" customWidth="1"/>
    <col min="146" max="146" width="3.85546875" bestFit="1" customWidth="1"/>
  </cols>
  <sheetData>
    <row r="1" spans="1:146" ht="12.75" customHeight="1" x14ac:dyDescent="0.2">
      <c r="A1" s="63" t="s">
        <v>336</v>
      </c>
      <c r="B1" s="63"/>
      <c r="C1" s="63"/>
      <c r="D1" s="63"/>
      <c r="E1" s="63"/>
      <c r="F1" s="67" t="s">
        <v>136</v>
      </c>
      <c r="G1" s="40" t="s">
        <v>161</v>
      </c>
      <c r="H1" s="40"/>
      <c r="I1" s="44" t="s">
        <v>129</v>
      </c>
      <c r="J1" s="40"/>
      <c r="K1" s="44" t="s">
        <v>224</v>
      </c>
      <c r="L1" s="40"/>
      <c r="M1" s="43" t="s">
        <v>423</v>
      </c>
      <c r="N1" s="43"/>
      <c r="O1" s="48" t="s">
        <v>437</v>
      </c>
      <c r="P1" s="48"/>
      <c r="Q1" s="44" t="s">
        <v>195</v>
      </c>
      <c r="R1" s="40"/>
      <c r="S1" s="40" t="s">
        <v>325</v>
      </c>
      <c r="T1" s="40"/>
      <c r="U1" s="40" t="s">
        <v>438</v>
      </c>
      <c r="V1" s="40"/>
      <c r="W1" s="48" t="s">
        <v>439</v>
      </c>
      <c r="X1" s="48"/>
      <c r="Y1" s="41" t="s">
        <v>265</v>
      </c>
      <c r="Z1" s="41"/>
      <c r="AA1" s="54" t="s">
        <v>441</v>
      </c>
      <c r="AB1" s="54"/>
      <c r="AC1" s="54" t="s">
        <v>442</v>
      </c>
      <c r="AD1" s="54"/>
      <c r="AE1" s="48" t="s">
        <v>82</v>
      </c>
      <c r="AF1" s="42"/>
      <c r="AG1" s="61" t="s">
        <v>354</v>
      </c>
      <c r="AH1" s="62"/>
      <c r="AI1" s="43" t="s">
        <v>203</v>
      </c>
      <c r="AJ1" s="43"/>
      <c r="AK1" s="46" t="s">
        <v>391</v>
      </c>
      <c r="AL1" s="47"/>
      <c r="AM1" s="41" t="s">
        <v>406</v>
      </c>
      <c r="AN1" s="41"/>
      <c r="AO1" s="40" t="s">
        <v>315</v>
      </c>
      <c r="AP1" s="40"/>
      <c r="AQ1" s="40" t="s">
        <v>81</v>
      </c>
      <c r="AR1" s="40"/>
      <c r="AS1" s="43" t="s">
        <v>443</v>
      </c>
      <c r="AT1" s="43"/>
      <c r="AU1" s="44" t="s">
        <v>466</v>
      </c>
      <c r="AV1" s="40"/>
      <c r="AW1" s="40" t="s">
        <v>464</v>
      </c>
      <c r="AX1" s="40"/>
      <c r="AY1" s="46" t="s">
        <v>444</v>
      </c>
      <c r="AZ1" s="47"/>
      <c r="BA1" s="61" t="s">
        <v>450</v>
      </c>
      <c r="BB1" s="62"/>
      <c r="BC1" s="61" t="s">
        <v>418</v>
      </c>
      <c r="BD1" s="62"/>
      <c r="BE1" s="40" t="s">
        <v>462</v>
      </c>
      <c r="BF1" s="40"/>
      <c r="BG1" s="48" t="s">
        <v>463</v>
      </c>
      <c r="BH1" s="42"/>
      <c r="BI1" s="61" t="s">
        <v>357</v>
      </c>
      <c r="BJ1" s="62"/>
      <c r="BK1" s="61" t="s">
        <v>453</v>
      </c>
      <c r="BL1" s="62"/>
      <c r="BM1" s="61" t="s">
        <v>456</v>
      </c>
      <c r="BN1" s="62"/>
      <c r="BO1" s="61" t="s">
        <v>454</v>
      </c>
      <c r="BP1" s="62"/>
      <c r="BQ1" s="54" t="s">
        <v>318</v>
      </c>
      <c r="BR1" s="54"/>
      <c r="BS1" s="40" t="s">
        <v>467</v>
      </c>
      <c r="BT1" s="40"/>
      <c r="BU1" s="48" t="s">
        <v>439</v>
      </c>
      <c r="BV1" s="48"/>
      <c r="BW1" s="61" t="s">
        <v>468</v>
      </c>
      <c r="BX1" s="62"/>
      <c r="BY1" s="61" t="s">
        <v>371</v>
      </c>
      <c r="BZ1" s="62"/>
      <c r="CA1" s="61" t="s">
        <v>408</v>
      </c>
      <c r="CB1" s="62"/>
      <c r="CC1" s="61" t="s">
        <v>372</v>
      </c>
      <c r="CD1" s="62"/>
      <c r="CE1" s="61" t="s">
        <v>358</v>
      </c>
      <c r="CF1" s="62"/>
      <c r="CG1" s="41" t="s">
        <v>99</v>
      </c>
      <c r="CH1" s="41"/>
      <c r="CI1" s="61" t="s">
        <v>469</v>
      </c>
      <c r="CJ1" s="62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8"/>
      <c r="EF1" s="67"/>
      <c r="EG1" s="67"/>
      <c r="EH1" s="67"/>
      <c r="EI1" s="66"/>
      <c r="EJ1" s="66"/>
      <c r="EK1" s="67"/>
      <c r="EL1" s="67"/>
      <c r="EM1" s="66"/>
      <c r="EN1" s="66"/>
      <c r="EO1" s="66"/>
      <c r="EP1" s="66"/>
    </row>
    <row r="2" spans="1:146" x14ac:dyDescent="0.2">
      <c r="A2" s="63"/>
      <c r="B2" s="63"/>
      <c r="C2" s="63"/>
      <c r="D2" s="63"/>
      <c r="E2" s="63"/>
      <c r="F2" s="67"/>
      <c r="G2" s="40"/>
      <c r="H2" s="40"/>
      <c r="I2" s="40"/>
      <c r="J2" s="40"/>
      <c r="K2" s="40"/>
      <c r="L2" s="40"/>
      <c r="M2" s="43"/>
      <c r="N2" s="43"/>
      <c r="O2" s="48"/>
      <c r="P2" s="48"/>
      <c r="Q2" s="40"/>
      <c r="R2" s="40"/>
      <c r="S2" s="40"/>
      <c r="T2" s="40"/>
      <c r="U2" s="40"/>
      <c r="V2" s="40"/>
      <c r="W2" s="48"/>
      <c r="X2" s="48"/>
      <c r="Y2" s="41"/>
      <c r="Z2" s="41"/>
      <c r="AA2" s="54"/>
      <c r="AB2" s="54"/>
      <c r="AC2" s="54"/>
      <c r="AD2" s="54"/>
      <c r="AE2" s="42"/>
      <c r="AF2" s="42"/>
      <c r="AG2" s="62"/>
      <c r="AH2" s="62"/>
      <c r="AI2" s="43"/>
      <c r="AJ2" s="43"/>
      <c r="AK2" s="46"/>
      <c r="AL2" s="47"/>
      <c r="AM2" s="41"/>
      <c r="AN2" s="41"/>
      <c r="AO2" s="40"/>
      <c r="AP2" s="40"/>
      <c r="AQ2" s="40"/>
      <c r="AR2" s="40"/>
      <c r="AS2" s="43"/>
      <c r="AT2" s="43"/>
      <c r="AU2" s="40"/>
      <c r="AV2" s="40"/>
      <c r="AW2" s="40"/>
      <c r="AX2" s="40"/>
      <c r="AY2" s="46"/>
      <c r="AZ2" s="47"/>
      <c r="BA2" s="62"/>
      <c r="BB2" s="62"/>
      <c r="BC2" s="62"/>
      <c r="BD2" s="62"/>
      <c r="BE2" s="40"/>
      <c r="BF2" s="40"/>
      <c r="BG2" s="42"/>
      <c r="BH2" s="42"/>
      <c r="BI2" s="62"/>
      <c r="BJ2" s="62"/>
      <c r="BK2" s="62"/>
      <c r="BL2" s="62"/>
      <c r="BM2" s="62"/>
      <c r="BN2" s="62"/>
      <c r="BO2" s="62"/>
      <c r="BP2" s="62"/>
      <c r="BQ2" s="54"/>
      <c r="BR2" s="54"/>
      <c r="BS2" s="40"/>
      <c r="BT2" s="40"/>
      <c r="BU2" s="48"/>
      <c r="BV2" s="48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41"/>
      <c r="CH2" s="41"/>
      <c r="CI2" s="62"/>
      <c r="CJ2" s="62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6"/>
      <c r="EJ2" s="66"/>
      <c r="EK2" s="67"/>
      <c r="EL2" s="67"/>
      <c r="EM2" s="66"/>
      <c r="EN2" s="66"/>
      <c r="EO2" s="66"/>
      <c r="EP2" s="66"/>
    </row>
    <row r="3" spans="1:146" ht="15" x14ac:dyDescent="0.2">
      <c r="A3" s="6" t="s">
        <v>436</v>
      </c>
      <c r="F3" s="67"/>
      <c r="G3" s="40"/>
      <c r="H3" s="40"/>
      <c r="I3" s="40"/>
      <c r="J3" s="40"/>
      <c r="K3" s="40"/>
      <c r="L3" s="40"/>
      <c r="M3" s="43"/>
      <c r="N3" s="43"/>
      <c r="O3" s="48"/>
      <c r="P3" s="48"/>
      <c r="Q3" s="40"/>
      <c r="R3" s="40"/>
      <c r="S3" s="40"/>
      <c r="T3" s="40"/>
      <c r="U3" s="40"/>
      <c r="V3" s="40"/>
      <c r="W3" s="48"/>
      <c r="X3" s="48"/>
      <c r="Y3" s="41"/>
      <c r="Z3" s="41"/>
      <c r="AA3" s="54"/>
      <c r="AB3" s="54"/>
      <c r="AC3" s="54"/>
      <c r="AD3" s="54"/>
      <c r="AE3" s="42"/>
      <c r="AF3" s="42"/>
      <c r="AG3" s="62"/>
      <c r="AH3" s="62"/>
      <c r="AI3" s="43"/>
      <c r="AJ3" s="43"/>
      <c r="AK3" s="46"/>
      <c r="AL3" s="47"/>
      <c r="AM3" s="41"/>
      <c r="AN3" s="41"/>
      <c r="AO3" s="40"/>
      <c r="AP3" s="40"/>
      <c r="AQ3" s="40"/>
      <c r="AR3" s="40"/>
      <c r="AS3" s="43"/>
      <c r="AT3" s="43"/>
      <c r="AU3" s="40"/>
      <c r="AV3" s="40"/>
      <c r="AW3" s="40"/>
      <c r="AX3" s="40"/>
      <c r="AY3" s="46"/>
      <c r="AZ3" s="47"/>
      <c r="BA3" s="62"/>
      <c r="BB3" s="62"/>
      <c r="BC3" s="62"/>
      <c r="BD3" s="62"/>
      <c r="BE3" s="40"/>
      <c r="BF3" s="40"/>
      <c r="BG3" s="42"/>
      <c r="BH3" s="42"/>
      <c r="BI3" s="62"/>
      <c r="BJ3" s="62"/>
      <c r="BK3" s="62"/>
      <c r="BL3" s="62"/>
      <c r="BM3" s="62"/>
      <c r="BN3" s="62"/>
      <c r="BO3" s="62"/>
      <c r="BP3" s="62"/>
      <c r="BQ3" s="54"/>
      <c r="BR3" s="54"/>
      <c r="BS3" s="40"/>
      <c r="BT3" s="40"/>
      <c r="BU3" s="48"/>
      <c r="BV3" s="48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41"/>
      <c r="CH3" s="41"/>
      <c r="CI3" s="62"/>
      <c r="CJ3" s="62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6"/>
      <c r="EJ3" s="66"/>
      <c r="EK3" s="67"/>
      <c r="EL3" s="67"/>
      <c r="EM3" s="66"/>
      <c r="EN3" s="66"/>
      <c r="EO3" s="66"/>
      <c r="EP3" s="66"/>
    </row>
    <row r="4" spans="1:146" ht="21.75" customHeight="1" x14ac:dyDescent="0.2">
      <c r="F4" s="67"/>
      <c r="G4" s="40"/>
      <c r="H4" s="40"/>
      <c r="I4" s="40"/>
      <c r="J4" s="40"/>
      <c r="K4" s="40"/>
      <c r="L4" s="40"/>
      <c r="M4" s="43"/>
      <c r="N4" s="43"/>
      <c r="O4" s="48"/>
      <c r="P4" s="48"/>
      <c r="Q4" s="40"/>
      <c r="R4" s="40"/>
      <c r="S4" s="40"/>
      <c r="T4" s="40"/>
      <c r="U4" s="40"/>
      <c r="V4" s="40"/>
      <c r="W4" s="48"/>
      <c r="X4" s="48"/>
      <c r="Y4" s="41"/>
      <c r="Z4" s="41"/>
      <c r="AA4" s="54"/>
      <c r="AB4" s="54"/>
      <c r="AC4" s="54"/>
      <c r="AD4" s="54"/>
      <c r="AE4" s="42"/>
      <c r="AF4" s="42"/>
      <c r="AG4" s="62"/>
      <c r="AH4" s="62"/>
      <c r="AI4" s="43"/>
      <c r="AJ4" s="43"/>
      <c r="AK4" s="46"/>
      <c r="AL4" s="47"/>
      <c r="AM4" s="41"/>
      <c r="AN4" s="41"/>
      <c r="AO4" s="40"/>
      <c r="AP4" s="40"/>
      <c r="AQ4" s="40"/>
      <c r="AR4" s="40"/>
      <c r="AS4" s="43"/>
      <c r="AT4" s="43"/>
      <c r="AU4" s="40"/>
      <c r="AV4" s="40"/>
      <c r="AW4" s="40"/>
      <c r="AX4" s="40"/>
      <c r="AY4" s="46"/>
      <c r="AZ4" s="47"/>
      <c r="BA4" s="62"/>
      <c r="BB4" s="62"/>
      <c r="BC4" s="62"/>
      <c r="BD4" s="62"/>
      <c r="BE4" s="40"/>
      <c r="BF4" s="40"/>
      <c r="BG4" s="42"/>
      <c r="BH4" s="42"/>
      <c r="BI4" s="62"/>
      <c r="BJ4" s="62"/>
      <c r="BK4" s="62"/>
      <c r="BL4" s="62"/>
      <c r="BM4" s="62"/>
      <c r="BN4" s="62"/>
      <c r="BO4" s="62"/>
      <c r="BP4" s="62"/>
      <c r="BQ4" s="54"/>
      <c r="BR4" s="54"/>
      <c r="BS4" s="40"/>
      <c r="BT4" s="40"/>
      <c r="BU4" s="48"/>
      <c r="BV4" s="48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41"/>
      <c r="CH4" s="41"/>
      <c r="CI4" s="62"/>
      <c r="CJ4" s="62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6"/>
      <c r="EJ4" s="66"/>
      <c r="EK4" s="67"/>
      <c r="EL4" s="67"/>
      <c r="EM4" s="66"/>
      <c r="EN4" s="66"/>
      <c r="EO4" s="66"/>
      <c r="EP4" s="66"/>
    </row>
    <row r="5" spans="1:146" x14ac:dyDescent="0.2">
      <c r="G5" s="36">
        <v>44604</v>
      </c>
      <c r="H5" s="37"/>
      <c r="I5" s="36">
        <v>44611</v>
      </c>
      <c r="J5" s="37"/>
      <c r="K5" s="36">
        <v>44625</v>
      </c>
      <c r="L5" s="37"/>
      <c r="M5" s="36">
        <v>44629</v>
      </c>
      <c r="N5" s="37"/>
      <c r="O5" s="36">
        <v>44630</v>
      </c>
      <c r="P5" s="37"/>
      <c r="Q5" s="36">
        <v>44653</v>
      </c>
      <c r="R5" s="37"/>
      <c r="S5" s="36">
        <v>44653</v>
      </c>
      <c r="T5" s="36"/>
      <c r="U5" s="36">
        <v>44653</v>
      </c>
      <c r="V5" s="36"/>
      <c r="W5" s="36">
        <v>44674</v>
      </c>
      <c r="X5" s="37"/>
      <c r="Y5" s="36">
        <v>44681</v>
      </c>
      <c r="Z5" s="37"/>
      <c r="AA5" s="36">
        <v>44688</v>
      </c>
      <c r="AB5" s="37"/>
      <c r="AC5" s="36">
        <v>44688</v>
      </c>
      <c r="AD5" s="37"/>
      <c r="AE5" s="36">
        <v>44688</v>
      </c>
      <c r="AF5" s="37"/>
      <c r="AG5" s="36">
        <v>44690</v>
      </c>
      <c r="AH5" s="37"/>
      <c r="AI5" s="45">
        <v>44701</v>
      </c>
      <c r="AJ5" s="37"/>
      <c r="AK5" s="36">
        <v>44709</v>
      </c>
      <c r="AL5" s="37"/>
      <c r="AM5" s="36">
        <v>44716</v>
      </c>
      <c r="AN5" s="37"/>
      <c r="AO5" s="36">
        <v>44728</v>
      </c>
      <c r="AP5" s="37"/>
      <c r="AQ5" s="36">
        <v>44751</v>
      </c>
      <c r="AR5" s="37"/>
      <c r="AS5" s="36">
        <v>44774</v>
      </c>
      <c r="AT5" s="37"/>
      <c r="AU5" s="36">
        <v>44786</v>
      </c>
      <c r="AV5" s="37"/>
      <c r="AW5" s="36">
        <v>44814</v>
      </c>
      <c r="AX5" s="37"/>
      <c r="AY5" s="36">
        <v>44828</v>
      </c>
      <c r="AZ5" s="36"/>
      <c r="BA5" s="36">
        <v>44831</v>
      </c>
      <c r="BB5" s="37"/>
      <c r="BC5" s="36">
        <v>44831</v>
      </c>
      <c r="BD5" s="37"/>
      <c r="BE5" s="37" t="s">
        <v>465</v>
      </c>
      <c r="BF5" s="37"/>
      <c r="BG5" s="37" t="s">
        <v>465</v>
      </c>
      <c r="BH5" s="37"/>
      <c r="BI5" s="36" t="s">
        <v>451</v>
      </c>
      <c r="BJ5" s="37"/>
      <c r="BK5" s="36" t="s">
        <v>452</v>
      </c>
      <c r="BL5" s="37"/>
      <c r="BM5" s="36" t="s">
        <v>452</v>
      </c>
      <c r="BN5" s="37"/>
      <c r="BO5" s="36" t="s">
        <v>455</v>
      </c>
      <c r="BP5" s="37"/>
      <c r="BQ5" s="36" t="s">
        <v>461</v>
      </c>
      <c r="BR5" s="37"/>
      <c r="BS5" s="36">
        <v>44877</v>
      </c>
      <c r="BT5" s="37"/>
      <c r="BU5" s="36">
        <v>44884</v>
      </c>
      <c r="BV5" s="37"/>
      <c r="BW5" s="36">
        <v>44886</v>
      </c>
      <c r="BX5" s="37"/>
      <c r="BY5" s="36">
        <v>44889</v>
      </c>
      <c r="BZ5" s="37"/>
      <c r="CA5" s="36">
        <v>44893</v>
      </c>
      <c r="CB5" s="37"/>
      <c r="CC5" s="36">
        <v>44896</v>
      </c>
      <c r="CD5" s="37"/>
      <c r="CE5" s="36">
        <v>44903</v>
      </c>
      <c r="CF5" s="37"/>
      <c r="CG5" s="36">
        <v>44905</v>
      </c>
      <c r="CH5" s="37"/>
      <c r="CI5" s="36">
        <v>44911</v>
      </c>
      <c r="CJ5" s="37"/>
      <c r="CK5" s="36"/>
      <c r="CL5" s="37"/>
      <c r="CM5" s="36"/>
      <c r="CN5" s="37"/>
      <c r="CO5" s="36"/>
      <c r="CP5" s="37"/>
      <c r="CQ5" s="36"/>
      <c r="CR5" s="37"/>
      <c r="CS5" s="36"/>
      <c r="CT5" s="37"/>
      <c r="CU5" s="36"/>
      <c r="CV5" s="37"/>
      <c r="CW5" s="36"/>
      <c r="CX5" s="37"/>
      <c r="CY5" s="36"/>
      <c r="CZ5" s="37"/>
      <c r="DA5" s="36"/>
      <c r="DB5" s="37"/>
      <c r="DC5" s="36"/>
      <c r="DD5" s="37"/>
      <c r="DE5" s="36"/>
      <c r="DF5" s="37"/>
      <c r="DG5" s="36"/>
      <c r="DH5" s="37"/>
      <c r="DI5" s="36"/>
      <c r="DJ5" s="37"/>
      <c r="DK5" s="36"/>
      <c r="DL5" s="37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6"/>
      <c r="DZ5" s="37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7"/>
      <c r="EP5" s="37"/>
    </row>
    <row r="6" spans="1:146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</row>
    <row r="7" spans="1:146" x14ac:dyDescent="0.2">
      <c r="A7" s="22" t="s">
        <v>0</v>
      </c>
      <c r="B7" s="23" t="s">
        <v>2</v>
      </c>
      <c r="C7" s="22" t="s">
        <v>3</v>
      </c>
      <c r="D7" s="22" t="s">
        <v>4</v>
      </c>
      <c r="E7" s="22" t="s">
        <v>1</v>
      </c>
      <c r="F7" s="22"/>
    </row>
    <row r="8" spans="1:146" hidden="1" x14ac:dyDescent="0.2">
      <c r="A8" s="24" t="s">
        <v>5</v>
      </c>
      <c r="B8" s="25" t="s">
        <v>150</v>
      </c>
      <c r="C8" s="25" t="s">
        <v>7</v>
      </c>
      <c r="D8" s="25" t="s">
        <v>8</v>
      </c>
      <c r="E8" s="25" t="s">
        <v>115</v>
      </c>
      <c r="F8" s="26">
        <f>G8+I8+K8+M8+O8+Y8+AA8+AE8+AY8+CQ8+CY8+DI8+BM8+EO8+BY8+Q8+S8+U8+EM8+FK8+CA8+BA8++BQ8+DO8+BU8+CM8+EW8+EY8+FA8+FC8+FE8+FG8+FI8+CK8+CO8+CS8+CU8+CW8+DC8+DE8+DG8+DM8+DU8+DW8+DY8+EA8+EC8+EE8+EG8+EI8+EK8+EQ8+ES8+EU8+AC8+DS8+AS8+CE8+DQ8+AI8+AM8+AO8+BC8+BS8+BW8+CG8+CI8+DA8+W8+DK8+BO8+AK8+AQ8+CC8+FM8+FO8+FQ8+BI8+BK8+AG8+AU8+AW8+BE8+BG8</f>
        <v>0</v>
      </c>
    </row>
    <row r="9" spans="1:146" hidden="1" x14ac:dyDescent="0.2">
      <c r="A9" s="24" t="s">
        <v>10</v>
      </c>
      <c r="B9" s="25" t="s">
        <v>151</v>
      </c>
      <c r="C9" s="25" t="s">
        <v>7</v>
      </c>
      <c r="D9" s="25" t="s">
        <v>8</v>
      </c>
      <c r="E9" s="25" t="s">
        <v>116</v>
      </c>
      <c r="F9" s="26">
        <f t="shared" ref="F9:F58" si="0">G9+I9+K9+M9+O9+Y9+AA9+AE9+AY9+CQ9+CY9+DI9+BM9+EO9+BY9+Q9+S9+U9+EM9+FK9+CA9+BA9++BQ9+DO9+BU9+CM9+EW9+EY9+FA9+FC9+FE9+FG9+FI9+CK9+CO9+CS9+CU9+CW9+DC9+DE9+DG9+DM9+DU9+DW9+DY9+EA9+EC9+EE9+EG9+EI9+EK9+EQ9+ES9+EU9+AC9+DS9+AS9+CE9+DQ9+AI9+AM9+AO9+BC9+BS9+BW9+CG9+CI9+DA9+W9+DK9+BO9+AK9+AQ9+CC9+FM9+FO9+FQ9+BI9+BK9+AG9+AU9+AW9+BE9+BG9</f>
        <v>0</v>
      </c>
    </row>
    <row r="10" spans="1:146" x14ac:dyDescent="0.2">
      <c r="A10" s="24" t="s">
        <v>13</v>
      </c>
      <c r="B10" s="25" t="s">
        <v>152</v>
      </c>
      <c r="C10" s="25" t="s">
        <v>15</v>
      </c>
      <c r="D10" s="25" t="s">
        <v>12</v>
      </c>
      <c r="E10" s="25" t="s">
        <v>116</v>
      </c>
      <c r="F10" s="26">
        <f t="shared" si="0"/>
        <v>20.5</v>
      </c>
      <c r="K10" s="11"/>
      <c r="Y10">
        <v>2</v>
      </c>
      <c r="Z10" t="s">
        <v>233</v>
      </c>
      <c r="AC10" s="11"/>
      <c r="AM10">
        <v>7</v>
      </c>
      <c r="AN10" t="s">
        <v>233</v>
      </c>
      <c r="AO10">
        <v>4</v>
      </c>
      <c r="AP10" t="s">
        <v>78</v>
      </c>
      <c r="AS10" s="11"/>
      <c r="AY10">
        <v>2</v>
      </c>
      <c r="AZ10" t="s">
        <v>78</v>
      </c>
      <c r="BN10" s="9"/>
      <c r="BR10" s="9"/>
      <c r="BS10" s="11">
        <v>3.5</v>
      </c>
      <c r="BT10" t="s">
        <v>233</v>
      </c>
      <c r="CA10" s="11"/>
      <c r="CC10">
        <v>2</v>
      </c>
      <c r="CD10" t="s">
        <v>78</v>
      </c>
      <c r="DI10" s="11"/>
      <c r="DQ10" s="11"/>
    </row>
    <row r="11" spans="1:146" hidden="1" x14ac:dyDescent="0.2">
      <c r="A11" s="24" t="s">
        <v>16</v>
      </c>
      <c r="B11" s="25" t="s">
        <v>153</v>
      </c>
      <c r="C11" s="25" t="s">
        <v>7</v>
      </c>
      <c r="D11" s="25" t="s">
        <v>8</v>
      </c>
      <c r="E11" s="25" t="s">
        <v>116</v>
      </c>
      <c r="F11" s="26">
        <f t="shared" si="0"/>
        <v>24</v>
      </c>
      <c r="BM11" s="11"/>
      <c r="BQ11">
        <v>24</v>
      </c>
      <c r="BR11" t="s">
        <v>78</v>
      </c>
    </row>
    <row r="12" spans="1:146" x14ac:dyDescent="0.2">
      <c r="A12" s="24" t="s">
        <v>18</v>
      </c>
      <c r="B12" s="25" t="s">
        <v>154</v>
      </c>
      <c r="C12" s="25" t="s">
        <v>7</v>
      </c>
      <c r="D12" s="25" t="s">
        <v>12</v>
      </c>
      <c r="E12" s="25" t="s">
        <v>20</v>
      </c>
      <c r="F12" s="26">
        <f t="shared" si="0"/>
        <v>9</v>
      </c>
      <c r="CG12">
        <v>9</v>
      </c>
      <c r="CH12" t="s">
        <v>233</v>
      </c>
    </row>
    <row r="13" spans="1:146" hidden="1" x14ac:dyDescent="0.2">
      <c r="A13" s="24" t="s">
        <v>21</v>
      </c>
      <c r="B13" s="25" t="s">
        <v>155</v>
      </c>
      <c r="C13" s="25" t="s">
        <v>7</v>
      </c>
      <c r="D13" s="25" t="s">
        <v>8</v>
      </c>
      <c r="E13" s="25" t="s">
        <v>22</v>
      </c>
      <c r="F13" s="26">
        <f t="shared" si="0"/>
        <v>0</v>
      </c>
    </row>
    <row r="14" spans="1:146" hidden="1" x14ac:dyDescent="0.2">
      <c r="A14" s="24" t="s">
        <v>24</v>
      </c>
      <c r="B14" s="25" t="s">
        <v>156</v>
      </c>
      <c r="C14" s="25" t="s">
        <v>7</v>
      </c>
      <c r="D14" s="25" t="s">
        <v>8</v>
      </c>
      <c r="E14" s="25" t="s">
        <v>22</v>
      </c>
      <c r="F14" s="26">
        <f t="shared" si="0"/>
        <v>0</v>
      </c>
    </row>
    <row r="15" spans="1:146" hidden="1" x14ac:dyDescent="0.2">
      <c r="A15" s="24" t="s">
        <v>26</v>
      </c>
      <c r="B15" s="25" t="s">
        <v>157</v>
      </c>
      <c r="C15" s="25" t="s">
        <v>7</v>
      </c>
      <c r="D15" s="25" t="s">
        <v>8</v>
      </c>
      <c r="E15" s="25" t="s">
        <v>116</v>
      </c>
      <c r="F15" s="26">
        <f t="shared" si="0"/>
        <v>0</v>
      </c>
    </row>
    <row r="16" spans="1:146" hidden="1" x14ac:dyDescent="0.2">
      <c r="A16" s="24" t="s">
        <v>28</v>
      </c>
      <c r="B16" s="25" t="s">
        <v>158</v>
      </c>
      <c r="C16" s="25" t="s">
        <v>7</v>
      </c>
      <c r="D16" s="25" t="s">
        <v>8</v>
      </c>
      <c r="E16" s="25" t="s">
        <v>30</v>
      </c>
      <c r="F16" s="26">
        <f t="shared" si="0"/>
        <v>0</v>
      </c>
      <c r="AN16" s="9"/>
    </row>
    <row r="17" spans="1:128" hidden="1" x14ac:dyDescent="0.2">
      <c r="A17" s="24" t="s">
        <v>31</v>
      </c>
      <c r="B17" s="25" t="s">
        <v>32</v>
      </c>
      <c r="C17" s="25" t="s">
        <v>7</v>
      </c>
      <c r="D17" s="25" t="s">
        <v>8</v>
      </c>
      <c r="E17" s="25" t="s">
        <v>30</v>
      </c>
      <c r="F17" s="26">
        <f t="shared" si="0"/>
        <v>1</v>
      </c>
      <c r="G17">
        <v>1</v>
      </c>
      <c r="H17" t="s">
        <v>233</v>
      </c>
    </row>
    <row r="18" spans="1:128" x14ac:dyDescent="0.2">
      <c r="A18" s="24" t="s">
        <v>33</v>
      </c>
      <c r="B18" s="25" t="s">
        <v>34</v>
      </c>
      <c r="C18" s="25" t="s">
        <v>7</v>
      </c>
      <c r="D18" s="25" t="s">
        <v>12</v>
      </c>
      <c r="E18" s="25" t="s">
        <v>185</v>
      </c>
      <c r="F18" s="26">
        <f t="shared" si="0"/>
        <v>39</v>
      </c>
      <c r="J18" s="9"/>
      <c r="O18" s="11"/>
      <c r="AA18">
        <v>15</v>
      </c>
      <c r="AB18" t="s">
        <v>233</v>
      </c>
      <c r="BQ18">
        <v>24</v>
      </c>
      <c r="BR18" t="s">
        <v>233</v>
      </c>
    </row>
    <row r="19" spans="1:128" hidden="1" x14ac:dyDescent="0.2">
      <c r="A19" s="24" t="s">
        <v>35</v>
      </c>
      <c r="B19" s="25" t="s">
        <v>36</v>
      </c>
      <c r="C19" s="25" t="s">
        <v>7</v>
      </c>
      <c r="D19" s="25" t="s">
        <v>8</v>
      </c>
      <c r="E19" s="25" t="s">
        <v>37</v>
      </c>
      <c r="F19" s="26">
        <f t="shared" si="0"/>
        <v>0</v>
      </c>
    </row>
    <row r="20" spans="1:128" hidden="1" x14ac:dyDescent="0.2">
      <c r="A20" s="24" t="s">
        <v>40</v>
      </c>
      <c r="B20" s="25" t="s">
        <v>41</v>
      </c>
      <c r="C20" s="25" t="s">
        <v>7</v>
      </c>
      <c r="D20" s="25" t="s">
        <v>8</v>
      </c>
      <c r="E20" s="25" t="s">
        <v>59</v>
      </c>
      <c r="F20" s="26">
        <f t="shared" si="0"/>
        <v>10</v>
      </c>
      <c r="G20">
        <v>2</v>
      </c>
      <c r="H20" t="s">
        <v>233</v>
      </c>
      <c r="Y20">
        <v>8</v>
      </c>
      <c r="Z20" t="s">
        <v>233</v>
      </c>
      <c r="AM20" s="11"/>
      <c r="AN20" s="9"/>
      <c r="CX20" s="9"/>
    </row>
    <row r="21" spans="1:128" hidden="1" x14ac:dyDescent="0.2">
      <c r="A21" s="24" t="s">
        <v>43</v>
      </c>
      <c r="B21" s="25" t="s">
        <v>44</v>
      </c>
      <c r="C21" s="25" t="s">
        <v>7</v>
      </c>
      <c r="D21" s="25" t="s">
        <v>8</v>
      </c>
      <c r="E21" s="25" t="s">
        <v>45</v>
      </c>
      <c r="F21" s="26">
        <f t="shared" si="0"/>
        <v>0</v>
      </c>
    </row>
    <row r="22" spans="1:128" hidden="1" x14ac:dyDescent="0.2">
      <c r="A22" s="24" t="s">
        <v>46</v>
      </c>
      <c r="B22" s="25" t="s">
        <v>47</v>
      </c>
      <c r="C22" s="25" t="s">
        <v>7</v>
      </c>
      <c r="D22" s="25" t="s">
        <v>8</v>
      </c>
      <c r="E22" s="25" t="s">
        <v>48</v>
      </c>
      <c r="F22" s="26">
        <f t="shared" si="0"/>
        <v>0</v>
      </c>
    </row>
    <row r="23" spans="1:128" hidden="1" x14ac:dyDescent="0.2">
      <c r="A23" s="24" t="s">
        <v>49</v>
      </c>
      <c r="B23" s="25" t="s">
        <v>51</v>
      </c>
      <c r="C23" s="25" t="s">
        <v>7</v>
      </c>
      <c r="D23" s="25" t="s">
        <v>8</v>
      </c>
      <c r="E23" s="25" t="s">
        <v>50</v>
      </c>
      <c r="F23" s="26">
        <f t="shared" si="0"/>
        <v>0</v>
      </c>
    </row>
    <row r="24" spans="1:128" hidden="1" x14ac:dyDescent="0.2">
      <c r="A24" s="24" t="s">
        <v>52</v>
      </c>
      <c r="B24" s="25" t="s">
        <v>54</v>
      </c>
      <c r="C24" s="25" t="s">
        <v>7</v>
      </c>
      <c r="D24" s="25" t="s">
        <v>8</v>
      </c>
      <c r="E24" s="25" t="s">
        <v>338</v>
      </c>
      <c r="F24" s="26">
        <f t="shared" si="0"/>
        <v>0</v>
      </c>
    </row>
    <row r="25" spans="1:128" hidden="1" x14ac:dyDescent="0.2">
      <c r="A25" s="24" t="s">
        <v>55</v>
      </c>
      <c r="B25" s="25" t="s">
        <v>56</v>
      </c>
      <c r="C25" s="25" t="s">
        <v>7</v>
      </c>
      <c r="D25" s="25" t="s">
        <v>8</v>
      </c>
      <c r="E25" s="25" t="s">
        <v>57</v>
      </c>
      <c r="F25" s="26">
        <f t="shared" si="0"/>
        <v>0</v>
      </c>
    </row>
    <row r="26" spans="1:128" hidden="1" x14ac:dyDescent="0.2">
      <c r="A26" s="24" t="s">
        <v>58</v>
      </c>
      <c r="B26" s="25" t="s">
        <v>60</v>
      </c>
      <c r="C26" s="25" t="s">
        <v>7</v>
      </c>
      <c r="D26" s="25" t="s">
        <v>8</v>
      </c>
      <c r="E26" s="25" t="s">
        <v>59</v>
      </c>
      <c r="F26" s="26">
        <f t="shared" si="0"/>
        <v>0</v>
      </c>
      <c r="I26" s="11"/>
    </row>
    <row r="27" spans="1:128" hidden="1" x14ac:dyDescent="0.2">
      <c r="A27" s="24" t="s">
        <v>61</v>
      </c>
      <c r="B27" s="25" t="s">
        <v>62</v>
      </c>
      <c r="C27" s="25" t="s">
        <v>7</v>
      </c>
      <c r="D27" s="25" t="s">
        <v>8</v>
      </c>
      <c r="E27" s="25" t="s">
        <v>37</v>
      </c>
      <c r="F27" s="26">
        <f t="shared" si="0"/>
        <v>0</v>
      </c>
    </row>
    <row r="28" spans="1:128" x14ac:dyDescent="0.2">
      <c r="A28" s="24" t="s">
        <v>63</v>
      </c>
      <c r="B28" s="25" t="s">
        <v>64</v>
      </c>
      <c r="C28" s="25" t="s">
        <v>7</v>
      </c>
      <c r="D28" s="25" t="s">
        <v>12</v>
      </c>
      <c r="E28" s="25" t="s">
        <v>37</v>
      </c>
      <c r="F28" s="26">
        <f t="shared" si="0"/>
        <v>14.5</v>
      </c>
      <c r="G28" s="16">
        <v>1</v>
      </c>
      <c r="H28" t="s">
        <v>233</v>
      </c>
      <c r="I28" s="11"/>
      <c r="K28">
        <v>3</v>
      </c>
      <c r="L28" t="s">
        <v>233</v>
      </c>
      <c r="S28">
        <v>0.5</v>
      </c>
      <c r="T28" t="s">
        <v>233</v>
      </c>
      <c r="Y28" s="11"/>
      <c r="BU28">
        <v>6</v>
      </c>
      <c r="BV28" t="s">
        <v>233</v>
      </c>
      <c r="CG28">
        <v>4</v>
      </c>
      <c r="CH28" t="s">
        <v>233</v>
      </c>
    </row>
    <row r="29" spans="1:128" hidden="1" x14ac:dyDescent="0.2">
      <c r="A29" s="24" t="s">
        <v>65</v>
      </c>
      <c r="B29" s="25" t="s">
        <v>66</v>
      </c>
      <c r="C29" s="25" t="s">
        <v>7</v>
      </c>
      <c r="D29" s="25" t="s">
        <v>8</v>
      </c>
      <c r="E29" s="25" t="s">
        <v>116</v>
      </c>
      <c r="F29" s="26">
        <f t="shared" si="0"/>
        <v>0</v>
      </c>
    </row>
    <row r="30" spans="1:128" x14ac:dyDescent="0.2">
      <c r="A30" s="24" t="s">
        <v>67</v>
      </c>
      <c r="B30" s="25" t="s">
        <v>68</v>
      </c>
      <c r="C30" s="25" t="s">
        <v>15</v>
      </c>
      <c r="D30" s="25" t="s">
        <v>12</v>
      </c>
      <c r="E30" s="25" t="s">
        <v>116</v>
      </c>
      <c r="F30" s="26">
        <f t="shared" si="0"/>
        <v>66</v>
      </c>
      <c r="H30" s="25"/>
      <c r="J30" s="25"/>
      <c r="AA30">
        <v>15</v>
      </c>
      <c r="AB30" t="s">
        <v>77</v>
      </c>
      <c r="AC30">
        <v>15</v>
      </c>
      <c r="AD30" t="s">
        <v>77</v>
      </c>
      <c r="AI30">
        <v>12</v>
      </c>
      <c r="AJ30" t="s">
        <v>238</v>
      </c>
      <c r="BQ30">
        <v>24</v>
      </c>
      <c r="BR30" t="s">
        <v>77</v>
      </c>
      <c r="DX30" s="9"/>
    </row>
    <row r="31" spans="1:128" x14ac:dyDescent="0.2">
      <c r="A31" s="24" t="s">
        <v>69</v>
      </c>
      <c r="B31" s="25" t="s">
        <v>70</v>
      </c>
      <c r="C31" s="25" t="s">
        <v>7</v>
      </c>
      <c r="D31" s="25" t="s">
        <v>12</v>
      </c>
      <c r="E31" s="25" t="s">
        <v>116</v>
      </c>
      <c r="F31" s="26">
        <f t="shared" si="0"/>
        <v>0</v>
      </c>
      <c r="AZ31" s="18"/>
    </row>
    <row r="32" spans="1:128" x14ac:dyDescent="0.2">
      <c r="A32" s="24" t="s">
        <v>71</v>
      </c>
      <c r="B32" s="25" t="s">
        <v>72</v>
      </c>
      <c r="C32" s="25" t="s">
        <v>15</v>
      </c>
      <c r="D32" s="25" t="s">
        <v>12</v>
      </c>
      <c r="E32" s="25" t="s">
        <v>116</v>
      </c>
      <c r="F32" s="26">
        <f t="shared" si="0"/>
        <v>60</v>
      </c>
      <c r="M32">
        <v>24</v>
      </c>
      <c r="N32" s="27" t="s">
        <v>327</v>
      </c>
      <c r="AI32">
        <v>36</v>
      </c>
      <c r="AJ32" t="s">
        <v>245</v>
      </c>
    </row>
    <row r="33" spans="1:131" hidden="1" x14ac:dyDescent="0.2">
      <c r="A33" s="24" t="s">
        <v>73</v>
      </c>
      <c r="B33" s="25" t="s">
        <v>74</v>
      </c>
      <c r="C33" s="25" t="s">
        <v>7</v>
      </c>
      <c r="D33" s="25" t="s">
        <v>8</v>
      </c>
      <c r="E33" s="25" t="s">
        <v>37</v>
      </c>
      <c r="F33" s="26">
        <f t="shared" si="0"/>
        <v>0</v>
      </c>
      <c r="J33" s="9"/>
      <c r="N33" s="9"/>
      <c r="AA33" s="11"/>
      <c r="AC33" s="16"/>
      <c r="AS33" s="11"/>
      <c r="DB33" s="9"/>
      <c r="DH33" s="9"/>
    </row>
    <row r="34" spans="1:131" x14ac:dyDescent="0.2">
      <c r="A34" s="24" t="s">
        <v>109</v>
      </c>
      <c r="B34" s="25" t="s">
        <v>110</v>
      </c>
      <c r="C34" s="25" t="s">
        <v>7</v>
      </c>
      <c r="D34" s="25" t="s">
        <v>12</v>
      </c>
      <c r="E34" s="25" t="s">
        <v>111</v>
      </c>
      <c r="F34" s="26">
        <f t="shared" si="0"/>
        <v>37</v>
      </c>
      <c r="I34">
        <v>3</v>
      </c>
      <c r="J34" s="9" t="s">
        <v>233</v>
      </c>
      <c r="K34">
        <v>1.5</v>
      </c>
      <c r="L34" t="s">
        <v>233</v>
      </c>
      <c r="N34" s="9"/>
      <c r="V34" s="9"/>
      <c r="W34">
        <v>9</v>
      </c>
      <c r="X34" t="s">
        <v>233</v>
      </c>
      <c r="Y34" s="16">
        <v>8</v>
      </c>
      <c r="Z34" t="s">
        <v>233</v>
      </c>
      <c r="AA34" s="11"/>
      <c r="AC34" s="11"/>
      <c r="AD34" s="9"/>
      <c r="AI34" s="11"/>
      <c r="AK34">
        <v>3</v>
      </c>
      <c r="AL34" t="s">
        <v>233</v>
      </c>
      <c r="AQ34" s="11">
        <v>4.5</v>
      </c>
      <c r="AR34" t="s">
        <v>233</v>
      </c>
      <c r="AY34">
        <v>2</v>
      </c>
      <c r="AZ34" t="s">
        <v>233</v>
      </c>
      <c r="BA34">
        <v>4</v>
      </c>
      <c r="BB34" t="s">
        <v>233</v>
      </c>
      <c r="CG34">
        <v>2</v>
      </c>
      <c r="CH34" t="s">
        <v>233</v>
      </c>
      <c r="DX34" s="9"/>
    </row>
    <row r="35" spans="1:131" x14ac:dyDescent="0.2">
      <c r="A35" s="24" t="s">
        <v>112</v>
      </c>
      <c r="B35" s="25" t="s">
        <v>113</v>
      </c>
      <c r="C35" s="25" t="s">
        <v>7</v>
      </c>
      <c r="D35" s="25" t="s">
        <v>12</v>
      </c>
      <c r="E35" s="25" t="s">
        <v>116</v>
      </c>
      <c r="F35" s="26">
        <f t="shared" si="0"/>
        <v>71</v>
      </c>
      <c r="I35">
        <v>3.5</v>
      </c>
      <c r="J35" s="9" t="s">
        <v>233</v>
      </c>
      <c r="K35">
        <v>3.5</v>
      </c>
      <c r="L35" s="9" t="s">
        <v>233</v>
      </c>
      <c r="O35" s="11"/>
      <c r="S35">
        <v>3.5</v>
      </c>
      <c r="T35" t="s">
        <v>233</v>
      </c>
      <c r="Y35" s="11"/>
      <c r="AC35">
        <v>15</v>
      </c>
      <c r="AD35" t="s">
        <v>233</v>
      </c>
      <c r="AE35" s="11"/>
      <c r="AL35" s="9"/>
      <c r="AM35">
        <v>7</v>
      </c>
      <c r="AN35" t="s">
        <v>233</v>
      </c>
      <c r="AO35">
        <v>4</v>
      </c>
      <c r="AP35" t="s">
        <v>233</v>
      </c>
      <c r="AR35" s="9"/>
      <c r="AY35">
        <v>4</v>
      </c>
      <c r="AZ35" t="s">
        <v>233</v>
      </c>
      <c r="BE35">
        <v>2</v>
      </c>
      <c r="BF35" t="s">
        <v>233</v>
      </c>
      <c r="BG35">
        <v>3</v>
      </c>
      <c r="BH35" t="s">
        <v>233</v>
      </c>
      <c r="BM35">
        <v>4</v>
      </c>
      <c r="BN35" t="s">
        <v>233</v>
      </c>
      <c r="BO35">
        <v>4</v>
      </c>
      <c r="BP35" t="s">
        <v>233</v>
      </c>
      <c r="BR35" s="9"/>
      <c r="BS35" s="11">
        <v>3.5</v>
      </c>
      <c r="BT35" t="s">
        <v>233</v>
      </c>
      <c r="CA35" s="11"/>
      <c r="CE35">
        <v>2</v>
      </c>
      <c r="CF35" t="s">
        <v>233</v>
      </c>
      <c r="CG35">
        <v>12</v>
      </c>
      <c r="CH35" t="s">
        <v>233</v>
      </c>
      <c r="CN35" s="9"/>
      <c r="DH35" s="9"/>
      <c r="DI35" s="11"/>
      <c r="DM35" s="11"/>
      <c r="DQ35" s="11"/>
      <c r="DV35" s="9"/>
      <c r="DX35" s="9"/>
      <c r="DY35" s="16"/>
      <c r="DZ35" s="9"/>
    </row>
    <row r="36" spans="1:131" x14ac:dyDescent="0.2">
      <c r="A36" s="24" t="s">
        <v>134</v>
      </c>
      <c r="B36" s="25" t="s">
        <v>137</v>
      </c>
      <c r="C36" s="25" t="s">
        <v>7</v>
      </c>
      <c r="D36" s="25" t="s">
        <v>12</v>
      </c>
      <c r="E36" s="25" t="s">
        <v>135</v>
      </c>
      <c r="F36" s="26">
        <f t="shared" si="0"/>
        <v>26.5</v>
      </c>
      <c r="AC36">
        <v>15</v>
      </c>
      <c r="AD36" t="s">
        <v>233</v>
      </c>
      <c r="AL36" s="9"/>
      <c r="AQ36" s="11">
        <v>4.5</v>
      </c>
      <c r="AR36" t="s">
        <v>233</v>
      </c>
      <c r="BI36">
        <v>4</v>
      </c>
      <c r="BJ36" t="s">
        <v>233</v>
      </c>
      <c r="CG36">
        <v>3</v>
      </c>
      <c r="CH36" t="s">
        <v>233</v>
      </c>
      <c r="DH36" s="9"/>
      <c r="DX36" s="9"/>
    </row>
    <row r="37" spans="1:131" x14ac:dyDescent="0.2">
      <c r="A37" s="24" t="s">
        <v>148</v>
      </c>
      <c r="B37" s="25" t="s">
        <v>149</v>
      </c>
      <c r="C37" s="25" t="s">
        <v>7</v>
      </c>
      <c r="D37" s="25" t="s">
        <v>12</v>
      </c>
      <c r="E37" s="25" t="s">
        <v>116</v>
      </c>
      <c r="F37" s="26">
        <f t="shared" si="0"/>
        <v>30</v>
      </c>
      <c r="W37">
        <v>12</v>
      </c>
      <c r="X37" t="s">
        <v>233</v>
      </c>
      <c r="BN37" s="9"/>
      <c r="BQ37">
        <v>18</v>
      </c>
      <c r="BR37" t="s">
        <v>233</v>
      </c>
    </row>
    <row r="38" spans="1:131" x14ac:dyDescent="0.2">
      <c r="A38" s="24" t="s">
        <v>186</v>
      </c>
      <c r="B38" s="25" t="s">
        <v>187</v>
      </c>
      <c r="C38" s="25" t="s">
        <v>7</v>
      </c>
      <c r="D38" s="25" t="s">
        <v>12</v>
      </c>
      <c r="E38" s="25" t="s">
        <v>116</v>
      </c>
      <c r="F38" s="26">
        <f t="shared" si="0"/>
        <v>0</v>
      </c>
      <c r="K38" s="16"/>
      <c r="DB38" s="9"/>
      <c r="DY38" s="16"/>
      <c r="DZ38" s="9"/>
    </row>
    <row r="39" spans="1:131" x14ac:dyDescent="0.2">
      <c r="A39" s="24" t="s">
        <v>190</v>
      </c>
      <c r="B39" s="25" t="s">
        <v>191</v>
      </c>
      <c r="C39" s="25" t="s">
        <v>7</v>
      </c>
      <c r="D39" s="25" t="s">
        <v>12</v>
      </c>
      <c r="E39" s="25" t="s">
        <v>192</v>
      </c>
      <c r="F39" s="26">
        <f t="shared" si="0"/>
        <v>0</v>
      </c>
    </row>
    <row r="40" spans="1:131" x14ac:dyDescent="0.2">
      <c r="A40" s="24" t="s">
        <v>200</v>
      </c>
      <c r="B40" s="25" t="s">
        <v>201</v>
      </c>
      <c r="C40" s="25" t="s">
        <v>7</v>
      </c>
      <c r="D40" s="25" t="s">
        <v>12</v>
      </c>
      <c r="E40" s="25" t="s">
        <v>116</v>
      </c>
      <c r="F40" s="26">
        <f t="shared" si="0"/>
        <v>10.5</v>
      </c>
      <c r="O40">
        <v>4.5</v>
      </c>
      <c r="P40" s="9" t="s">
        <v>233</v>
      </c>
      <c r="AM40" s="11"/>
      <c r="CG40">
        <v>6</v>
      </c>
      <c r="CH40" t="s">
        <v>233</v>
      </c>
      <c r="DY40" s="11"/>
      <c r="EA40" s="11"/>
    </row>
    <row r="41" spans="1:131" hidden="1" x14ac:dyDescent="0.2">
      <c r="A41" s="24" t="s">
        <v>216</v>
      </c>
      <c r="B41" s="25" t="s">
        <v>217</v>
      </c>
      <c r="C41" s="25" t="s">
        <v>7</v>
      </c>
      <c r="D41" s="25" t="s">
        <v>8</v>
      </c>
      <c r="E41" s="25" t="s">
        <v>135</v>
      </c>
      <c r="F41" s="26">
        <f t="shared" si="0"/>
        <v>0</v>
      </c>
    </row>
    <row r="42" spans="1:131" x14ac:dyDescent="0.2">
      <c r="A42" s="24" t="s">
        <v>263</v>
      </c>
      <c r="B42" s="25" t="s">
        <v>264</v>
      </c>
      <c r="C42" s="25" t="s">
        <v>7</v>
      </c>
      <c r="D42" s="25" t="s">
        <v>12</v>
      </c>
      <c r="E42" s="25" t="s">
        <v>116</v>
      </c>
      <c r="F42" s="26">
        <f t="shared" si="0"/>
        <v>0</v>
      </c>
      <c r="I42" s="11"/>
    </row>
    <row r="43" spans="1:131" x14ac:dyDescent="0.2">
      <c r="A43" s="24" t="s">
        <v>268</v>
      </c>
      <c r="B43" s="25" t="s">
        <v>269</v>
      </c>
      <c r="C43" s="25" t="s">
        <v>7</v>
      </c>
      <c r="D43" s="25" t="s">
        <v>12</v>
      </c>
      <c r="E43" s="25" t="s">
        <v>20</v>
      </c>
      <c r="F43" s="26">
        <f t="shared" si="0"/>
        <v>16</v>
      </c>
      <c r="N43" s="9"/>
      <c r="V43" s="9"/>
      <c r="Y43" s="11"/>
      <c r="AI43">
        <v>12</v>
      </c>
      <c r="AJ43" t="s">
        <v>233</v>
      </c>
      <c r="AO43">
        <v>4</v>
      </c>
      <c r="AP43" t="s">
        <v>233</v>
      </c>
      <c r="DB43" s="9"/>
      <c r="DX43" s="9"/>
      <c r="DY43" s="16"/>
      <c r="DZ43" s="9"/>
    </row>
    <row r="44" spans="1:131" x14ac:dyDescent="0.2">
      <c r="A44" s="24" t="s">
        <v>284</v>
      </c>
      <c r="B44" s="25" t="s">
        <v>283</v>
      </c>
      <c r="C44" s="25" t="s">
        <v>7</v>
      </c>
      <c r="D44" s="25" t="s">
        <v>12</v>
      </c>
      <c r="E44" s="25" t="s">
        <v>22</v>
      </c>
      <c r="F44" s="26">
        <f t="shared" si="0"/>
        <v>33</v>
      </c>
      <c r="W44">
        <v>18</v>
      </c>
      <c r="X44" t="s">
        <v>233</v>
      </c>
      <c r="AA44">
        <v>15</v>
      </c>
      <c r="AB44" t="s">
        <v>233</v>
      </c>
      <c r="AL44" s="9"/>
    </row>
    <row r="45" spans="1:131" x14ac:dyDescent="0.2">
      <c r="A45" s="24" t="s">
        <v>289</v>
      </c>
      <c r="B45" s="25" t="s">
        <v>290</v>
      </c>
      <c r="C45" s="25" t="s">
        <v>15</v>
      </c>
      <c r="D45" s="25" t="s">
        <v>12</v>
      </c>
      <c r="E45" s="25" t="s">
        <v>428</v>
      </c>
      <c r="F45" s="26">
        <f t="shared" si="0"/>
        <v>44</v>
      </c>
      <c r="M45">
        <v>12</v>
      </c>
      <c r="N45" t="s">
        <v>233</v>
      </c>
      <c r="AI45" s="11"/>
      <c r="AS45">
        <v>8</v>
      </c>
      <c r="AT45" t="s">
        <v>233</v>
      </c>
      <c r="BN45" s="9"/>
      <c r="CG45">
        <v>24</v>
      </c>
      <c r="CH45" t="s">
        <v>77</v>
      </c>
      <c r="DX45" s="9"/>
    </row>
    <row r="46" spans="1:131" x14ac:dyDescent="0.2">
      <c r="A46" s="24" t="s">
        <v>321</v>
      </c>
      <c r="B46" s="25" t="s">
        <v>322</v>
      </c>
      <c r="C46" s="25" t="s">
        <v>7</v>
      </c>
      <c r="D46" s="25" t="s">
        <v>12</v>
      </c>
      <c r="E46" s="25" t="s">
        <v>22</v>
      </c>
      <c r="F46" s="26">
        <f t="shared" si="0"/>
        <v>45</v>
      </c>
      <c r="AA46">
        <v>15</v>
      </c>
      <c r="AB46" t="s">
        <v>233</v>
      </c>
      <c r="AI46">
        <v>24</v>
      </c>
      <c r="AJ46" t="s">
        <v>233</v>
      </c>
      <c r="AK46" s="11"/>
      <c r="AL46" s="9"/>
      <c r="BN46" s="9"/>
      <c r="CG46">
        <v>6</v>
      </c>
      <c r="CH46" t="s">
        <v>233</v>
      </c>
      <c r="DX46" s="9"/>
    </row>
    <row r="47" spans="1:131" x14ac:dyDescent="0.2">
      <c r="A47" s="24" t="s">
        <v>344</v>
      </c>
      <c r="B47" s="25" t="s">
        <v>345</v>
      </c>
      <c r="C47" s="25" t="s">
        <v>7</v>
      </c>
      <c r="D47" s="25" t="s">
        <v>12</v>
      </c>
      <c r="E47" s="25" t="s">
        <v>427</v>
      </c>
      <c r="F47" s="26">
        <f t="shared" si="0"/>
        <v>24</v>
      </c>
      <c r="AI47">
        <v>24</v>
      </c>
      <c r="AJ47" t="s">
        <v>245</v>
      </c>
      <c r="AK47" s="11"/>
      <c r="AL47" s="9"/>
      <c r="BN47" s="9"/>
      <c r="CA47" s="11"/>
    </row>
    <row r="48" spans="1:131" x14ac:dyDescent="0.2">
      <c r="A48" s="24" t="s">
        <v>381</v>
      </c>
      <c r="B48" s="25" t="s">
        <v>384</v>
      </c>
      <c r="C48" s="25" t="s">
        <v>7</v>
      </c>
      <c r="D48" s="25" t="s">
        <v>12</v>
      </c>
      <c r="E48" s="25" t="s">
        <v>116</v>
      </c>
      <c r="F48" s="26">
        <f t="shared" si="0"/>
        <v>10</v>
      </c>
      <c r="BQ48">
        <v>6</v>
      </c>
      <c r="BR48" t="s">
        <v>233</v>
      </c>
      <c r="CG48">
        <v>4</v>
      </c>
      <c r="CH48" t="s">
        <v>233</v>
      </c>
    </row>
    <row r="49" spans="1:94" x14ac:dyDescent="0.2">
      <c r="A49" s="24" t="s">
        <v>382</v>
      </c>
      <c r="B49" s="25" t="s">
        <v>386</v>
      </c>
      <c r="C49" s="21" t="s">
        <v>387</v>
      </c>
      <c r="D49" s="25" t="s">
        <v>12</v>
      </c>
      <c r="E49" s="25" t="s">
        <v>388</v>
      </c>
      <c r="F49" s="26">
        <f t="shared" si="0"/>
        <v>20</v>
      </c>
      <c r="V49" s="9"/>
      <c r="Y49" s="16">
        <v>8</v>
      </c>
      <c r="Z49" t="s">
        <v>233</v>
      </c>
      <c r="AD49" s="9"/>
      <c r="BQ49">
        <v>12</v>
      </c>
      <c r="BR49" t="s">
        <v>233</v>
      </c>
    </row>
    <row r="50" spans="1:94" x14ac:dyDescent="0.2">
      <c r="A50" s="24" t="s">
        <v>383</v>
      </c>
      <c r="B50" s="25" t="s">
        <v>385</v>
      </c>
      <c r="C50" s="25" t="s">
        <v>7</v>
      </c>
      <c r="D50" s="25" t="s">
        <v>12</v>
      </c>
      <c r="E50" s="25" t="s">
        <v>111</v>
      </c>
      <c r="F50" s="26">
        <f t="shared" si="0"/>
        <v>10</v>
      </c>
      <c r="CG50">
        <v>10</v>
      </c>
      <c r="CH50" t="s">
        <v>233</v>
      </c>
    </row>
    <row r="51" spans="1:94" x14ac:dyDescent="0.2">
      <c r="A51" s="24" t="s">
        <v>445</v>
      </c>
      <c r="B51" s="25" t="s">
        <v>413</v>
      </c>
      <c r="C51" s="25" t="s">
        <v>7</v>
      </c>
      <c r="D51" s="25" t="s">
        <v>12</v>
      </c>
      <c r="E51" s="25" t="s">
        <v>116</v>
      </c>
      <c r="F51" s="26">
        <f t="shared" si="0"/>
        <v>39</v>
      </c>
      <c r="G51">
        <v>2</v>
      </c>
      <c r="H51" t="s">
        <v>78</v>
      </c>
      <c r="S51">
        <v>3.5</v>
      </c>
      <c r="T51" t="s">
        <v>233</v>
      </c>
      <c r="W51">
        <v>6</v>
      </c>
      <c r="X51" t="s">
        <v>233</v>
      </c>
      <c r="Y51">
        <v>10</v>
      </c>
      <c r="Z51" t="s">
        <v>78</v>
      </c>
      <c r="AD51" s="9"/>
      <c r="AM51">
        <v>7</v>
      </c>
      <c r="AN51" t="s">
        <v>78</v>
      </c>
      <c r="BU51">
        <v>10.5</v>
      </c>
      <c r="BV51" t="s">
        <v>233</v>
      </c>
      <c r="CP51" s="9"/>
    </row>
    <row r="52" spans="1:94" x14ac:dyDescent="0.2">
      <c r="A52" s="24" t="s">
        <v>446</v>
      </c>
      <c r="B52" s="25" t="s">
        <v>414</v>
      </c>
      <c r="C52" s="25" t="s">
        <v>7</v>
      </c>
      <c r="D52" s="25" t="s">
        <v>12</v>
      </c>
      <c r="E52" s="25" t="s">
        <v>111</v>
      </c>
      <c r="F52" s="26">
        <f t="shared" si="0"/>
        <v>48</v>
      </c>
      <c r="I52">
        <v>3</v>
      </c>
      <c r="J52" s="9" t="s">
        <v>233</v>
      </c>
      <c r="K52">
        <v>2.5</v>
      </c>
      <c r="L52" t="s">
        <v>233</v>
      </c>
      <c r="S52">
        <v>3</v>
      </c>
      <c r="T52" t="s">
        <v>233</v>
      </c>
      <c r="V52" s="9"/>
      <c r="W52">
        <v>9</v>
      </c>
      <c r="X52" t="s">
        <v>233</v>
      </c>
      <c r="AC52">
        <v>6</v>
      </c>
      <c r="AD52" s="9" t="s">
        <v>233</v>
      </c>
      <c r="AK52">
        <v>3</v>
      </c>
      <c r="AL52" t="s">
        <v>233</v>
      </c>
      <c r="AQ52" s="11">
        <v>4.5</v>
      </c>
      <c r="AR52" t="s">
        <v>233</v>
      </c>
      <c r="AY52">
        <v>2</v>
      </c>
      <c r="AZ52" t="s">
        <v>233</v>
      </c>
      <c r="BQ52">
        <v>6</v>
      </c>
      <c r="BR52" t="s">
        <v>233</v>
      </c>
      <c r="BU52">
        <v>9</v>
      </c>
      <c r="BV52" t="s">
        <v>233</v>
      </c>
    </row>
    <row r="53" spans="1:94" x14ac:dyDescent="0.2">
      <c r="A53" s="24" t="s">
        <v>447</v>
      </c>
      <c r="B53" s="25" t="s">
        <v>415</v>
      </c>
      <c r="C53" s="25" t="s">
        <v>7</v>
      </c>
      <c r="D53" s="25" t="s">
        <v>12</v>
      </c>
      <c r="E53" s="25" t="s">
        <v>111</v>
      </c>
      <c r="F53" s="26">
        <f t="shared" si="0"/>
        <v>16</v>
      </c>
      <c r="V53" s="9"/>
      <c r="AC53">
        <v>9</v>
      </c>
      <c r="AD53" s="9" t="s">
        <v>233</v>
      </c>
      <c r="CG53">
        <v>7</v>
      </c>
      <c r="CH53" t="s">
        <v>233</v>
      </c>
    </row>
    <row r="54" spans="1:94" x14ac:dyDescent="0.2">
      <c r="A54" s="24" t="s">
        <v>448</v>
      </c>
      <c r="B54" s="25" t="s">
        <v>440</v>
      </c>
      <c r="C54" s="25" t="s">
        <v>7</v>
      </c>
      <c r="D54" s="25" t="s">
        <v>12</v>
      </c>
      <c r="E54" s="25" t="s">
        <v>116</v>
      </c>
      <c r="F54" s="26">
        <f t="shared" si="0"/>
        <v>10.5</v>
      </c>
      <c r="BU54">
        <v>10.5</v>
      </c>
      <c r="BV54" t="s">
        <v>233</v>
      </c>
    </row>
    <row r="55" spans="1:94" x14ac:dyDescent="0.2">
      <c r="A55" s="24" t="s">
        <v>449</v>
      </c>
      <c r="B55" s="25" t="s">
        <v>458</v>
      </c>
      <c r="C55" s="25" t="s">
        <v>7</v>
      </c>
      <c r="D55" s="25" t="s">
        <v>12</v>
      </c>
      <c r="E55" s="25" t="s">
        <v>116</v>
      </c>
      <c r="F55" s="26">
        <f t="shared" si="0"/>
        <v>12</v>
      </c>
      <c r="AY55">
        <v>4</v>
      </c>
      <c r="AZ55" t="s">
        <v>233</v>
      </c>
      <c r="BQ55">
        <v>3</v>
      </c>
      <c r="BR55" t="s">
        <v>233</v>
      </c>
      <c r="CG55">
        <v>5</v>
      </c>
      <c r="CH55" t="s">
        <v>233</v>
      </c>
    </row>
    <row r="56" spans="1:94" x14ac:dyDescent="0.2">
      <c r="A56" s="24" t="s">
        <v>457</v>
      </c>
      <c r="B56" s="25" t="s">
        <v>459</v>
      </c>
      <c r="C56" s="25" t="s">
        <v>7</v>
      </c>
      <c r="D56" s="25" t="s">
        <v>12</v>
      </c>
      <c r="E56" s="25" t="s">
        <v>460</v>
      </c>
      <c r="F56" s="26">
        <f t="shared" si="0"/>
        <v>18.5</v>
      </c>
      <c r="AU56">
        <v>1</v>
      </c>
      <c r="AV56" t="s">
        <v>233</v>
      </c>
      <c r="BE56">
        <v>2</v>
      </c>
      <c r="BF56" t="s">
        <v>233</v>
      </c>
      <c r="BK56">
        <v>4</v>
      </c>
      <c r="BL56" t="s">
        <v>233</v>
      </c>
      <c r="BQ56">
        <v>3</v>
      </c>
      <c r="BR56" t="s">
        <v>233</v>
      </c>
      <c r="BU56">
        <v>4.5</v>
      </c>
      <c r="BV56" t="s">
        <v>233</v>
      </c>
      <c r="CG56">
        <v>4</v>
      </c>
      <c r="CH56" t="s">
        <v>233</v>
      </c>
    </row>
    <row r="57" spans="1:94" hidden="1" x14ac:dyDescent="0.2">
      <c r="F57" s="26">
        <f t="shared" si="0"/>
        <v>0</v>
      </c>
    </row>
    <row r="58" spans="1:94" hidden="1" x14ac:dyDescent="0.2">
      <c r="F58" s="26">
        <f t="shared" si="0"/>
        <v>0</v>
      </c>
    </row>
  </sheetData>
  <autoFilter ref="A7:EP58" xr:uid="{00000000-0009-0000-0000-00000C000000}">
    <filterColumn colId="3">
      <filters>
        <filter val="Aktīvs"/>
      </filters>
    </filterColumn>
  </autoFilter>
  <mergeCells count="142">
    <mergeCell ref="BG1:BH4"/>
    <mergeCell ref="BE1:BF4"/>
    <mergeCell ref="AW5:AX5"/>
    <mergeCell ref="AW1:AX4"/>
    <mergeCell ref="BE5:BF5"/>
    <mergeCell ref="BG5:BH5"/>
    <mergeCell ref="BC5:BD5"/>
    <mergeCell ref="A1:E2"/>
    <mergeCell ref="F1:F4"/>
    <mergeCell ref="G1:H4"/>
    <mergeCell ref="I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I1:AJ4"/>
    <mergeCell ref="AK1:AL4"/>
    <mergeCell ref="AM1:AN4"/>
    <mergeCell ref="AG1:AH4"/>
    <mergeCell ref="AO1:AP4"/>
    <mergeCell ref="AQ1:AR4"/>
    <mergeCell ref="AS1:AT4"/>
    <mergeCell ref="AY1:AZ4"/>
    <mergeCell ref="BA1:BB4"/>
    <mergeCell ref="BC1:BD4"/>
    <mergeCell ref="AU1:AV4"/>
    <mergeCell ref="BI1:BJ4"/>
    <mergeCell ref="BK1:BL4"/>
    <mergeCell ref="BM1:BN4"/>
    <mergeCell ref="BO1:BP4"/>
    <mergeCell ref="BQ1:BR4"/>
    <mergeCell ref="BS1:BT4"/>
    <mergeCell ref="BU1:BV4"/>
    <mergeCell ref="BW1:BX4"/>
    <mergeCell ref="BY1:BZ4"/>
    <mergeCell ref="CA1:CB4"/>
    <mergeCell ref="CC1:CD4"/>
    <mergeCell ref="CE1:CF4"/>
    <mergeCell ref="CG1:CH4"/>
    <mergeCell ref="CI1:CJ4"/>
    <mergeCell ref="CK1:CL4"/>
    <mergeCell ref="CM1:CN4"/>
    <mergeCell ref="CO1:CP4"/>
    <mergeCell ref="CQ1:CR4"/>
    <mergeCell ref="CS1:CT4"/>
    <mergeCell ref="CU1:CV4"/>
    <mergeCell ref="CW1:CX4"/>
    <mergeCell ref="CY1:CZ4"/>
    <mergeCell ref="DA1:DB4"/>
    <mergeCell ref="DC1:DD4"/>
    <mergeCell ref="DE1:DF4"/>
    <mergeCell ref="DG1:DH4"/>
    <mergeCell ref="DI1:DJ4"/>
    <mergeCell ref="DK1:DL4"/>
    <mergeCell ref="DM1:DN4"/>
    <mergeCell ref="DO1:DP4"/>
    <mergeCell ref="DQ1:DR4"/>
    <mergeCell ref="DS1:DT4"/>
    <mergeCell ref="DU1:DV4"/>
    <mergeCell ref="DW1:DX4"/>
    <mergeCell ref="DY1:DZ4"/>
    <mergeCell ref="EA1:EB4"/>
    <mergeCell ref="EC1:ED4"/>
    <mergeCell ref="EE1:EF4"/>
    <mergeCell ref="EG1:EH4"/>
    <mergeCell ref="EI1:EJ4"/>
    <mergeCell ref="EK1:EL4"/>
    <mergeCell ref="EM1:EN4"/>
    <mergeCell ref="EO1:EP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I5:AJ5"/>
    <mergeCell ref="AK5:AL5"/>
    <mergeCell ref="AG5:AH5"/>
    <mergeCell ref="AM5:AN5"/>
    <mergeCell ref="AO5:AP5"/>
    <mergeCell ref="AQ5:AR5"/>
    <mergeCell ref="AS5:AT5"/>
    <mergeCell ref="AY5:AZ5"/>
    <mergeCell ref="BA5:BB5"/>
    <mergeCell ref="AU5:AV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M5:EN5"/>
    <mergeCell ref="EO5:EP5"/>
    <mergeCell ref="EA5:EB5"/>
    <mergeCell ref="EC5:ED5"/>
    <mergeCell ref="EE5:EF5"/>
    <mergeCell ref="EG5:EH5"/>
    <mergeCell ref="EI5:EJ5"/>
    <mergeCell ref="EK5:EL5"/>
  </mergeCells>
  <conditionalFormatting sqref="C8:C56">
    <cfRule type="cellIs" dxfId="26" priority="5" stopIfTrue="1" operator="equal">
      <formula>"Starptautiskā"</formula>
    </cfRule>
    <cfRule type="cellIs" dxfId="25" priority="6" stopIfTrue="1" operator="equal">
      <formula>"Nacionālā"</formula>
    </cfRule>
  </conditionalFormatting>
  <conditionalFormatting sqref="D8:D56">
    <cfRule type="cellIs" dxfId="24" priority="1" stopIfTrue="1" operator="equal">
      <formula>"Neaktīvs"</formula>
    </cfRule>
    <cfRule type="cellIs" dxfId="23" priority="2" stopIfTrue="1" operator="equal">
      <formula>"Aktīvs"</formula>
    </cfRule>
  </conditionalFormatting>
  <conditionalFormatting sqref="F1:F58">
    <cfRule type="cellIs" dxfId="22" priority="55" stopIfTrue="1" operator="equal">
      <formula>0</formula>
    </cfRule>
    <cfRule type="cellIs" dxfId="21" priority="56" stopIfTrue="1" operator="between">
      <formula>0</formula>
      <formula>9.5</formula>
    </cfRule>
    <cfRule type="cellIs" dxfId="20" priority="57" stopIfTrue="1" operator="greaterThanOrEqual">
      <formula>10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/>
  <dimension ref="A1:FB141"/>
  <sheetViews>
    <sheetView workbookViewId="0">
      <pane xSplit="6" ySplit="9" topLeftCell="AA10" activePane="bottomRight" state="frozen"/>
      <selection pane="topRight" activeCell="G1" sqref="G1"/>
      <selection pane="bottomLeft" activeCell="A10" sqref="A10"/>
      <selection pane="bottomRight" activeCell="AQ59" sqref="AQ59"/>
    </sheetView>
  </sheetViews>
  <sheetFormatPr defaultRowHeight="12.75" x14ac:dyDescent="0.2"/>
  <cols>
    <col min="1" max="1" width="19.5703125" bestFit="1" customWidth="1"/>
    <col min="2" max="2" width="8.28515625" bestFit="1" customWidth="1"/>
    <col min="3" max="3" width="18.28515625" bestFit="1" customWidth="1"/>
    <col min="4" max="4" width="8.140625" bestFit="1" customWidth="1"/>
    <col min="5" max="5" width="13.5703125" bestFit="1" customWidth="1"/>
    <col min="6" max="6" width="6" bestFit="1" customWidth="1"/>
    <col min="7" max="10" width="4.42578125" customWidth="1"/>
    <col min="11" max="11" width="4.28515625" customWidth="1"/>
    <col min="12" max="12" width="3.85546875" bestFit="1" customWidth="1"/>
    <col min="13" max="13" width="4.140625" customWidth="1"/>
    <col min="14" max="14" width="3.85546875" bestFit="1" customWidth="1"/>
    <col min="15" max="15" width="5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2.85546875" bestFit="1" customWidth="1"/>
    <col min="24" max="26" width="5.140625" customWidth="1"/>
    <col min="27" max="27" width="3.5703125" bestFit="1" customWidth="1"/>
    <col min="28" max="28" width="3.85546875" bestFit="1" customWidth="1"/>
    <col min="29" max="37" width="4.5703125" customWidth="1"/>
    <col min="38" max="38" width="5.42578125" bestFit="1" customWidth="1"/>
    <col min="39" max="39" width="4" bestFit="1" customWidth="1"/>
    <col min="40" max="40" width="3.85546875" bestFit="1" customWidth="1"/>
    <col min="41" max="41" width="4.5703125" customWidth="1"/>
    <col min="42" max="42" width="3.85546875" bestFit="1" customWidth="1"/>
    <col min="43" max="43" width="4.85546875" customWidth="1"/>
    <col min="44" max="44" width="3.85546875" bestFit="1" customWidth="1"/>
    <col min="45" max="45" width="4.5703125" bestFit="1" customWidth="1"/>
    <col min="46" max="46" width="3.85546875" bestFit="1" customWidth="1"/>
    <col min="47" max="47" width="4.5703125" bestFit="1" customWidth="1"/>
    <col min="48" max="48" width="3.85546875" bestFit="1" customWidth="1"/>
    <col min="49" max="52" width="3.85546875" customWidth="1"/>
    <col min="53" max="53" width="4.42578125" customWidth="1"/>
    <col min="54" max="54" width="3.85546875" bestFit="1" customWidth="1"/>
    <col min="55" max="55" width="2.85546875" bestFit="1" customWidth="1"/>
    <col min="56" max="56" width="5" customWidth="1"/>
    <col min="57" max="57" width="3.85546875" customWidth="1"/>
    <col min="58" max="58" width="4.7109375" customWidth="1"/>
    <col min="59" max="61" width="4.140625" customWidth="1"/>
    <col min="62" max="62" width="4.7109375" customWidth="1"/>
    <col min="63" max="63" width="4" bestFit="1" customWidth="1"/>
    <col min="64" max="64" width="3.85546875" bestFit="1" customWidth="1"/>
    <col min="65" max="65" width="4.7109375" customWidth="1"/>
    <col min="66" max="66" width="3.85546875" bestFit="1" customWidth="1"/>
    <col min="67" max="67" width="2.85546875" bestFit="1" customWidth="1"/>
    <col min="68" max="68" width="5.140625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3.5703125" bestFit="1" customWidth="1"/>
    <col min="74" max="74" width="3.85546875" bestFit="1" customWidth="1"/>
    <col min="75" max="75" width="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3.2851562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5" customWidth="1"/>
    <col min="89" max="89" width="2.85546875" bestFit="1" customWidth="1"/>
    <col min="90" max="90" width="5.140625" customWidth="1"/>
    <col min="91" max="91" width="3" bestFit="1" customWidth="1"/>
    <col min="92" max="92" width="3.85546875" bestFit="1" customWidth="1"/>
    <col min="93" max="93" width="2.85546875" bestFit="1" customWidth="1"/>
    <col min="94" max="94" width="4.5703125" customWidth="1"/>
    <col min="95" max="95" width="2.85546875" bestFit="1" customWidth="1"/>
    <col min="96" max="96" width="4.7109375" customWidth="1"/>
    <col min="97" max="97" width="2.85546875" bestFit="1" customWidth="1"/>
    <col min="98" max="98" width="4.28515625" customWidth="1"/>
    <col min="99" max="99" width="3.28515625" bestFit="1" customWidth="1"/>
    <col min="100" max="100" width="3.85546875" bestFit="1" customWidth="1"/>
    <col min="101" max="101" width="3.71093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3.570312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4" bestFit="1" customWidth="1"/>
    <col min="122" max="122" width="3.85546875" bestFit="1" customWidth="1"/>
    <col min="123" max="123" width="4" bestFit="1" customWidth="1"/>
    <col min="124" max="124" width="3.85546875" bestFit="1" customWidth="1"/>
    <col min="125" max="125" width="3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4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4" bestFit="1" customWidth="1"/>
    <col min="136" max="136" width="3.85546875" bestFit="1" customWidth="1"/>
    <col min="137" max="137" width="2.85546875" bestFit="1" customWidth="1"/>
    <col min="138" max="138" width="3.85546875" bestFit="1" customWidth="1"/>
    <col min="139" max="139" width="2.85546875" bestFit="1" customWidth="1"/>
    <col min="140" max="140" width="5.42578125" bestFit="1" customWidth="1"/>
    <col min="141" max="141" width="2.8554687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3.5703125" bestFit="1" customWidth="1"/>
    <col min="146" max="146" width="3.85546875" bestFit="1" customWidth="1"/>
    <col min="147" max="147" width="2.85546875" bestFit="1" customWidth="1"/>
    <col min="148" max="148" width="3.85546875" bestFit="1" customWidth="1"/>
    <col min="149" max="149" width="2.85546875" bestFit="1" customWidth="1"/>
    <col min="150" max="150" width="5.42578125" bestFit="1" customWidth="1"/>
    <col min="151" max="151" width="4" bestFit="1" customWidth="1"/>
    <col min="152" max="152" width="3.85546875" bestFit="1" customWidth="1"/>
    <col min="153" max="153" width="4" bestFit="1" customWidth="1"/>
    <col min="154" max="154" width="3.85546875" bestFit="1" customWidth="1"/>
    <col min="155" max="155" width="2.85546875" bestFit="1" customWidth="1"/>
    <col min="156" max="156" width="3.85546875" bestFit="1" customWidth="1"/>
    <col min="157" max="157" width="2.85546875" bestFit="1" customWidth="1"/>
    <col min="158" max="158" width="3.85546875" bestFit="1" customWidth="1"/>
  </cols>
  <sheetData>
    <row r="1" spans="1:158" ht="12.75" customHeight="1" x14ac:dyDescent="0.2">
      <c r="A1" s="63" t="s">
        <v>336</v>
      </c>
      <c r="B1" s="63"/>
      <c r="C1" s="63"/>
      <c r="D1" s="63"/>
      <c r="E1" s="63"/>
      <c r="F1" s="67" t="s">
        <v>136</v>
      </c>
      <c r="G1" s="40" t="s">
        <v>470</v>
      </c>
      <c r="H1" s="40"/>
      <c r="I1" s="40" t="s">
        <v>471</v>
      </c>
      <c r="J1" s="40"/>
      <c r="K1" s="40" t="s">
        <v>472</v>
      </c>
      <c r="L1" s="40"/>
      <c r="M1" s="71" t="s">
        <v>491</v>
      </c>
      <c r="N1" s="71"/>
      <c r="O1" s="40" t="s">
        <v>473</v>
      </c>
      <c r="P1" s="40"/>
      <c r="Q1" s="71" t="s">
        <v>492</v>
      </c>
      <c r="R1" s="71"/>
      <c r="S1" s="40" t="s">
        <v>474</v>
      </c>
      <c r="T1" s="40"/>
      <c r="U1" s="71" t="s">
        <v>493</v>
      </c>
      <c r="V1" s="71"/>
      <c r="W1" s="40" t="s">
        <v>475</v>
      </c>
      <c r="X1" s="40"/>
      <c r="Y1" s="43" t="s">
        <v>423</v>
      </c>
      <c r="Z1" s="43"/>
      <c r="AA1" s="74" t="s">
        <v>476</v>
      </c>
      <c r="AB1" s="74"/>
      <c r="AC1" s="40" t="s">
        <v>475</v>
      </c>
      <c r="AD1" s="40"/>
      <c r="AE1" s="74" t="s">
        <v>477</v>
      </c>
      <c r="AF1" s="74"/>
      <c r="AG1" s="74" t="s">
        <v>478</v>
      </c>
      <c r="AH1" s="74"/>
      <c r="AI1" s="61" t="s">
        <v>479</v>
      </c>
      <c r="AJ1" s="62"/>
      <c r="AK1" s="40" t="s">
        <v>325</v>
      </c>
      <c r="AL1" s="40"/>
      <c r="AM1" s="77" t="s">
        <v>487</v>
      </c>
      <c r="AN1" s="77"/>
      <c r="AO1" s="40" t="s">
        <v>480</v>
      </c>
      <c r="AP1" s="40"/>
      <c r="AQ1" s="54" t="s">
        <v>481</v>
      </c>
      <c r="AR1" s="54"/>
      <c r="AS1" s="54" t="s">
        <v>482</v>
      </c>
      <c r="AT1" s="54"/>
      <c r="AU1" s="74" t="s">
        <v>483</v>
      </c>
      <c r="AV1" s="74"/>
      <c r="AW1" s="40" t="s">
        <v>494</v>
      </c>
      <c r="AX1" s="40"/>
      <c r="AY1" s="41" t="s">
        <v>484</v>
      </c>
      <c r="AZ1" s="41"/>
      <c r="BA1" s="41" t="s">
        <v>485</v>
      </c>
      <c r="BB1" s="41"/>
      <c r="BC1" s="61" t="s">
        <v>486</v>
      </c>
      <c r="BD1" s="62"/>
      <c r="BE1" s="73" t="s">
        <v>490</v>
      </c>
      <c r="BF1" s="47"/>
      <c r="BG1" s="76" t="s">
        <v>488</v>
      </c>
      <c r="BH1" s="75"/>
      <c r="BI1" s="69" t="s">
        <v>489</v>
      </c>
      <c r="BJ1" s="40"/>
      <c r="BK1" s="43" t="s">
        <v>203</v>
      </c>
      <c r="BL1" s="43"/>
      <c r="BM1" s="61" t="s">
        <v>354</v>
      </c>
      <c r="BN1" s="62"/>
      <c r="BO1" s="73" t="s">
        <v>495</v>
      </c>
      <c r="BP1" s="47"/>
      <c r="BQ1" s="41" t="s">
        <v>496</v>
      </c>
      <c r="BR1" s="41"/>
      <c r="BS1" s="44" t="s">
        <v>499</v>
      </c>
      <c r="BT1" s="44"/>
      <c r="BU1" s="44" t="s">
        <v>500</v>
      </c>
      <c r="BV1" s="44"/>
      <c r="BW1" s="75" t="s">
        <v>488</v>
      </c>
      <c r="BX1" s="75"/>
      <c r="BY1" s="72" t="s">
        <v>523</v>
      </c>
      <c r="BZ1" s="56"/>
      <c r="CA1" s="72" t="s">
        <v>534</v>
      </c>
      <c r="CB1" s="56"/>
      <c r="CC1" s="44" t="s">
        <v>524</v>
      </c>
      <c r="CD1" s="44"/>
      <c r="CE1" s="72" t="s">
        <v>525</v>
      </c>
      <c r="CF1" s="56"/>
      <c r="CG1" s="72" t="s">
        <v>526</v>
      </c>
      <c r="CH1" s="56"/>
      <c r="CI1" s="72" t="s">
        <v>527</v>
      </c>
      <c r="CJ1" s="56"/>
      <c r="CK1" s="61" t="s">
        <v>528</v>
      </c>
      <c r="CL1" s="62"/>
      <c r="CM1" s="73" t="s">
        <v>529</v>
      </c>
      <c r="CN1" s="47"/>
      <c r="CO1" s="61" t="s">
        <v>355</v>
      </c>
      <c r="CP1" s="62"/>
      <c r="CQ1" s="61" t="s">
        <v>530</v>
      </c>
      <c r="CR1" s="62"/>
      <c r="CS1" s="61" t="s">
        <v>453</v>
      </c>
      <c r="CT1" s="62"/>
      <c r="CU1" s="44" t="s">
        <v>532</v>
      </c>
      <c r="CV1" s="44"/>
      <c r="CW1" s="74" t="s">
        <v>533</v>
      </c>
      <c r="CX1" s="74"/>
      <c r="CY1" s="72" t="s">
        <v>535</v>
      </c>
      <c r="CZ1" s="56"/>
      <c r="DA1" s="61" t="s">
        <v>357</v>
      </c>
      <c r="DB1" s="62"/>
      <c r="DC1" s="72" t="s">
        <v>536</v>
      </c>
      <c r="DD1" s="56"/>
      <c r="DE1" s="44" t="s">
        <v>537</v>
      </c>
      <c r="DF1" s="44"/>
      <c r="DG1" s="69" t="s">
        <v>538</v>
      </c>
      <c r="DH1" s="40"/>
      <c r="DI1" s="61" t="s">
        <v>539</v>
      </c>
      <c r="DJ1" s="62"/>
      <c r="DK1" s="44" t="s">
        <v>550</v>
      </c>
      <c r="DL1" s="44"/>
      <c r="DM1" s="61" t="s">
        <v>468</v>
      </c>
      <c r="DN1" s="62"/>
      <c r="DO1" s="61" t="s">
        <v>418</v>
      </c>
      <c r="DP1" s="62"/>
      <c r="DQ1" s="40" t="s">
        <v>540</v>
      </c>
      <c r="DR1" s="40"/>
      <c r="DS1" s="61" t="s">
        <v>418</v>
      </c>
      <c r="DT1" s="62"/>
      <c r="DU1" s="54" t="s">
        <v>318</v>
      </c>
      <c r="DV1" s="54"/>
      <c r="DW1" s="61" t="s">
        <v>456</v>
      </c>
      <c r="DX1" s="62"/>
      <c r="DY1" s="61" t="s">
        <v>545</v>
      </c>
      <c r="DZ1" s="62"/>
      <c r="EA1" s="69" t="s">
        <v>546</v>
      </c>
      <c r="EB1" s="40"/>
      <c r="EC1" s="70" t="s">
        <v>547</v>
      </c>
      <c r="ED1" s="71"/>
      <c r="EE1" s="61" t="s">
        <v>372</v>
      </c>
      <c r="EF1" s="62"/>
      <c r="EG1" s="61" t="s">
        <v>371</v>
      </c>
      <c r="EH1" s="62"/>
      <c r="EI1" s="43" t="s">
        <v>443</v>
      </c>
      <c r="EJ1" s="43"/>
      <c r="EK1" s="69" t="s">
        <v>548</v>
      </c>
      <c r="EL1" s="40"/>
      <c r="EM1" s="44" t="s">
        <v>549</v>
      </c>
      <c r="EN1" s="44"/>
      <c r="EO1" s="61" t="s">
        <v>551</v>
      </c>
      <c r="EP1" s="62"/>
      <c r="EQ1" s="70" t="s">
        <v>552</v>
      </c>
      <c r="ER1" s="71"/>
      <c r="ES1" s="41" t="s">
        <v>99</v>
      </c>
      <c r="ET1" s="41"/>
      <c r="EU1" s="70" t="s">
        <v>553</v>
      </c>
      <c r="EV1" s="71"/>
      <c r="EW1" s="70" t="s">
        <v>554</v>
      </c>
      <c r="EX1" s="71"/>
      <c r="EY1" s="61" t="s">
        <v>360</v>
      </c>
      <c r="EZ1" s="62"/>
      <c r="FA1" s="69" t="s">
        <v>555</v>
      </c>
      <c r="FB1" s="40"/>
    </row>
    <row r="2" spans="1:158" x14ac:dyDescent="0.2">
      <c r="A2" s="63"/>
      <c r="B2" s="63"/>
      <c r="C2" s="63"/>
      <c r="D2" s="63"/>
      <c r="E2" s="63"/>
      <c r="F2" s="67"/>
      <c r="G2" s="40"/>
      <c r="H2" s="40"/>
      <c r="I2" s="40"/>
      <c r="J2" s="40"/>
      <c r="K2" s="40"/>
      <c r="L2" s="40"/>
      <c r="M2" s="71"/>
      <c r="N2" s="71"/>
      <c r="O2" s="40"/>
      <c r="P2" s="40"/>
      <c r="Q2" s="71"/>
      <c r="R2" s="71"/>
      <c r="S2" s="40"/>
      <c r="T2" s="40"/>
      <c r="U2" s="71"/>
      <c r="V2" s="71"/>
      <c r="W2" s="40"/>
      <c r="X2" s="40"/>
      <c r="Y2" s="43"/>
      <c r="Z2" s="43"/>
      <c r="AA2" s="74"/>
      <c r="AB2" s="74"/>
      <c r="AC2" s="40"/>
      <c r="AD2" s="40"/>
      <c r="AE2" s="74"/>
      <c r="AF2" s="74"/>
      <c r="AG2" s="74"/>
      <c r="AH2" s="74"/>
      <c r="AI2" s="62"/>
      <c r="AJ2" s="62"/>
      <c r="AK2" s="40"/>
      <c r="AL2" s="40"/>
      <c r="AM2" s="77"/>
      <c r="AN2" s="77"/>
      <c r="AO2" s="40"/>
      <c r="AP2" s="40"/>
      <c r="AQ2" s="54"/>
      <c r="AR2" s="54"/>
      <c r="AS2" s="54"/>
      <c r="AT2" s="54"/>
      <c r="AU2" s="74"/>
      <c r="AV2" s="74"/>
      <c r="AW2" s="40"/>
      <c r="AX2" s="40"/>
      <c r="AY2" s="41"/>
      <c r="AZ2" s="41"/>
      <c r="BA2" s="41"/>
      <c r="BB2" s="41"/>
      <c r="BC2" s="62"/>
      <c r="BD2" s="62"/>
      <c r="BE2" s="46"/>
      <c r="BF2" s="47"/>
      <c r="BG2" s="75"/>
      <c r="BH2" s="75"/>
      <c r="BI2" s="40"/>
      <c r="BJ2" s="40"/>
      <c r="BK2" s="43"/>
      <c r="BL2" s="43"/>
      <c r="BM2" s="62"/>
      <c r="BN2" s="62"/>
      <c r="BO2" s="46"/>
      <c r="BP2" s="47"/>
      <c r="BQ2" s="41"/>
      <c r="BR2" s="41"/>
      <c r="BS2" s="44"/>
      <c r="BT2" s="44"/>
      <c r="BU2" s="44"/>
      <c r="BV2" s="44"/>
      <c r="BW2" s="75"/>
      <c r="BX2" s="75"/>
      <c r="BY2" s="56"/>
      <c r="BZ2" s="56"/>
      <c r="CA2" s="56"/>
      <c r="CB2" s="56"/>
      <c r="CC2" s="44"/>
      <c r="CD2" s="44"/>
      <c r="CE2" s="56"/>
      <c r="CF2" s="56"/>
      <c r="CG2" s="56"/>
      <c r="CH2" s="56"/>
      <c r="CI2" s="56"/>
      <c r="CJ2" s="56"/>
      <c r="CK2" s="62"/>
      <c r="CL2" s="62"/>
      <c r="CM2" s="46"/>
      <c r="CN2" s="47"/>
      <c r="CO2" s="62"/>
      <c r="CP2" s="62"/>
      <c r="CQ2" s="62"/>
      <c r="CR2" s="62"/>
      <c r="CS2" s="62"/>
      <c r="CT2" s="62"/>
      <c r="CU2" s="44"/>
      <c r="CV2" s="44"/>
      <c r="CW2" s="74"/>
      <c r="CX2" s="74"/>
      <c r="CY2" s="56"/>
      <c r="CZ2" s="56"/>
      <c r="DA2" s="62"/>
      <c r="DB2" s="62"/>
      <c r="DC2" s="56"/>
      <c r="DD2" s="56"/>
      <c r="DE2" s="44"/>
      <c r="DF2" s="44"/>
      <c r="DG2" s="40"/>
      <c r="DH2" s="40"/>
      <c r="DI2" s="62"/>
      <c r="DJ2" s="62"/>
      <c r="DK2" s="44"/>
      <c r="DL2" s="44"/>
      <c r="DM2" s="62"/>
      <c r="DN2" s="62"/>
      <c r="DO2" s="62"/>
      <c r="DP2" s="62"/>
      <c r="DQ2" s="40"/>
      <c r="DR2" s="40"/>
      <c r="DS2" s="62"/>
      <c r="DT2" s="62"/>
      <c r="DU2" s="54"/>
      <c r="DV2" s="54"/>
      <c r="DW2" s="62"/>
      <c r="DX2" s="62"/>
      <c r="DY2" s="62"/>
      <c r="DZ2" s="62"/>
      <c r="EA2" s="40"/>
      <c r="EB2" s="40"/>
      <c r="EC2" s="71"/>
      <c r="ED2" s="71"/>
      <c r="EE2" s="62"/>
      <c r="EF2" s="62"/>
      <c r="EG2" s="62"/>
      <c r="EH2" s="62"/>
      <c r="EI2" s="43"/>
      <c r="EJ2" s="43"/>
      <c r="EK2" s="40"/>
      <c r="EL2" s="40"/>
      <c r="EM2" s="44"/>
      <c r="EN2" s="44"/>
      <c r="EO2" s="62"/>
      <c r="EP2" s="62"/>
      <c r="EQ2" s="71"/>
      <c r="ER2" s="71"/>
      <c r="ES2" s="41"/>
      <c r="ET2" s="41"/>
      <c r="EU2" s="71"/>
      <c r="EV2" s="71"/>
      <c r="EW2" s="71"/>
      <c r="EX2" s="71"/>
      <c r="EY2" s="62"/>
      <c r="EZ2" s="62"/>
      <c r="FA2" s="40"/>
      <c r="FB2" s="40"/>
    </row>
    <row r="3" spans="1:158" ht="21" customHeight="1" x14ac:dyDescent="0.2">
      <c r="A3" s="6" t="s">
        <v>531</v>
      </c>
      <c r="F3" s="67"/>
      <c r="G3" s="40"/>
      <c r="H3" s="40"/>
      <c r="I3" s="40"/>
      <c r="J3" s="40"/>
      <c r="K3" s="40"/>
      <c r="L3" s="40"/>
      <c r="M3" s="71"/>
      <c r="N3" s="71"/>
      <c r="O3" s="40"/>
      <c r="P3" s="40"/>
      <c r="Q3" s="71"/>
      <c r="R3" s="71"/>
      <c r="S3" s="40"/>
      <c r="T3" s="40"/>
      <c r="U3" s="71"/>
      <c r="V3" s="71"/>
      <c r="W3" s="40"/>
      <c r="X3" s="40"/>
      <c r="Y3" s="43"/>
      <c r="Z3" s="43"/>
      <c r="AA3" s="74"/>
      <c r="AB3" s="74"/>
      <c r="AC3" s="40"/>
      <c r="AD3" s="40"/>
      <c r="AE3" s="74"/>
      <c r="AF3" s="74"/>
      <c r="AG3" s="74"/>
      <c r="AH3" s="74"/>
      <c r="AI3" s="62"/>
      <c r="AJ3" s="62"/>
      <c r="AK3" s="40"/>
      <c r="AL3" s="40"/>
      <c r="AM3" s="77"/>
      <c r="AN3" s="77"/>
      <c r="AO3" s="40"/>
      <c r="AP3" s="40"/>
      <c r="AQ3" s="54"/>
      <c r="AR3" s="54"/>
      <c r="AS3" s="54"/>
      <c r="AT3" s="54"/>
      <c r="AU3" s="74"/>
      <c r="AV3" s="74"/>
      <c r="AW3" s="40"/>
      <c r="AX3" s="40"/>
      <c r="AY3" s="41"/>
      <c r="AZ3" s="41"/>
      <c r="BA3" s="41"/>
      <c r="BB3" s="41"/>
      <c r="BC3" s="62"/>
      <c r="BD3" s="62"/>
      <c r="BE3" s="46"/>
      <c r="BF3" s="47"/>
      <c r="BG3" s="75"/>
      <c r="BH3" s="75"/>
      <c r="BI3" s="40"/>
      <c r="BJ3" s="40"/>
      <c r="BK3" s="43"/>
      <c r="BL3" s="43"/>
      <c r="BM3" s="62"/>
      <c r="BN3" s="62"/>
      <c r="BO3" s="46"/>
      <c r="BP3" s="47"/>
      <c r="BQ3" s="41"/>
      <c r="BR3" s="41"/>
      <c r="BS3" s="44"/>
      <c r="BT3" s="44"/>
      <c r="BU3" s="44"/>
      <c r="BV3" s="44"/>
      <c r="BW3" s="75"/>
      <c r="BX3" s="75"/>
      <c r="BY3" s="56"/>
      <c r="BZ3" s="56"/>
      <c r="CA3" s="56"/>
      <c r="CB3" s="56"/>
      <c r="CC3" s="44"/>
      <c r="CD3" s="44"/>
      <c r="CE3" s="56"/>
      <c r="CF3" s="56"/>
      <c r="CG3" s="56"/>
      <c r="CH3" s="56"/>
      <c r="CI3" s="56"/>
      <c r="CJ3" s="56"/>
      <c r="CK3" s="62"/>
      <c r="CL3" s="62"/>
      <c r="CM3" s="46"/>
      <c r="CN3" s="47"/>
      <c r="CO3" s="62"/>
      <c r="CP3" s="62"/>
      <c r="CQ3" s="62"/>
      <c r="CR3" s="62"/>
      <c r="CS3" s="62"/>
      <c r="CT3" s="62"/>
      <c r="CU3" s="44"/>
      <c r="CV3" s="44"/>
      <c r="CW3" s="74"/>
      <c r="CX3" s="74"/>
      <c r="CY3" s="56"/>
      <c r="CZ3" s="56"/>
      <c r="DA3" s="62"/>
      <c r="DB3" s="62"/>
      <c r="DC3" s="56"/>
      <c r="DD3" s="56"/>
      <c r="DE3" s="44"/>
      <c r="DF3" s="44"/>
      <c r="DG3" s="40"/>
      <c r="DH3" s="40"/>
      <c r="DI3" s="62"/>
      <c r="DJ3" s="62"/>
      <c r="DK3" s="44"/>
      <c r="DL3" s="44"/>
      <c r="DM3" s="62"/>
      <c r="DN3" s="62"/>
      <c r="DO3" s="62"/>
      <c r="DP3" s="62"/>
      <c r="DQ3" s="40"/>
      <c r="DR3" s="40"/>
      <c r="DS3" s="62"/>
      <c r="DT3" s="62"/>
      <c r="DU3" s="54"/>
      <c r="DV3" s="54"/>
      <c r="DW3" s="62"/>
      <c r="DX3" s="62"/>
      <c r="DY3" s="62"/>
      <c r="DZ3" s="62"/>
      <c r="EA3" s="40"/>
      <c r="EB3" s="40"/>
      <c r="EC3" s="71"/>
      <c r="ED3" s="71"/>
      <c r="EE3" s="62"/>
      <c r="EF3" s="62"/>
      <c r="EG3" s="62"/>
      <c r="EH3" s="62"/>
      <c r="EI3" s="43"/>
      <c r="EJ3" s="43"/>
      <c r="EK3" s="40"/>
      <c r="EL3" s="40"/>
      <c r="EM3" s="44"/>
      <c r="EN3" s="44"/>
      <c r="EO3" s="62"/>
      <c r="EP3" s="62"/>
      <c r="EQ3" s="71"/>
      <c r="ER3" s="71"/>
      <c r="ES3" s="41"/>
      <c r="ET3" s="41"/>
      <c r="EU3" s="71"/>
      <c r="EV3" s="71"/>
      <c r="EW3" s="71"/>
      <c r="EX3" s="71"/>
      <c r="EY3" s="62"/>
      <c r="EZ3" s="62"/>
      <c r="FA3" s="40"/>
      <c r="FB3" s="40"/>
    </row>
    <row r="4" spans="1:158" ht="25.35" customHeight="1" x14ac:dyDescent="0.2">
      <c r="F4" s="67"/>
      <c r="G4" s="40"/>
      <c r="H4" s="40"/>
      <c r="I4" s="40"/>
      <c r="J4" s="40"/>
      <c r="K4" s="40"/>
      <c r="L4" s="40"/>
      <c r="M4" s="71"/>
      <c r="N4" s="71"/>
      <c r="O4" s="40"/>
      <c r="P4" s="40"/>
      <c r="Q4" s="71"/>
      <c r="R4" s="71"/>
      <c r="S4" s="40"/>
      <c r="T4" s="40"/>
      <c r="U4" s="71"/>
      <c r="V4" s="71"/>
      <c r="W4" s="40"/>
      <c r="X4" s="40"/>
      <c r="Y4" s="43"/>
      <c r="Z4" s="43"/>
      <c r="AA4" s="74"/>
      <c r="AB4" s="74"/>
      <c r="AC4" s="40"/>
      <c r="AD4" s="40"/>
      <c r="AE4" s="74"/>
      <c r="AF4" s="74"/>
      <c r="AG4" s="74"/>
      <c r="AH4" s="74"/>
      <c r="AI4" s="62"/>
      <c r="AJ4" s="62"/>
      <c r="AK4" s="40"/>
      <c r="AL4" s="40"/>
      <c r="AM4" s="77"/>
      <c r="AN4" s="77"/>
      <c r="AO4" s="40"/>
      <c r="AP4" s="40"/>
      <c r="AQ4" s="54"/>
      <c r="AR4" s="54"/>
      <c r="AS4" s="54"/>
      <c r="AT4" s="54"/>
      <c r="AU4" s="74"/>
      <c r="AV4" s="74"/>
      <c r="AW4" s="40"/>
      <c r="AX4" s="40"/>
      <c r="AY4" s="41"/>
      <c r="AZ4" s="41"/>
      <c r="BA4" s="41"/>
      <c r="BB4" s="41"/>
      <c r="BC4" s="62"/>
      <c r="BD4" s="62"/>
      <c r="BE4" s="46"/>
      <c r="BF4" s="47"/>
      <c r="BG4" s="75"/>
      <c r="BH4" s="75"/>
      <c r="BI4" s="40"/>
      <c r="BJ4" s="40"/>
      <c r="BK4" s="43"/>
      <c r="BL4" s="43"/>
      <c r="BM4" s="62"/>
      <c r="BN4" s="62"/>
      <c r="BO4" s="46"/>
      <c r="BP4" s="47"/>
      <c r="BQ4" s="41"/>
      <c r="BR4" s="41"/>
      <c r="BS4" s="44"/>
      <c r="BT4" s="44"/>
      <c r="BU4" s="44"/>
      <c r="BV4" s="44"/>
      <c r="BW4" s="75"/>
      <c r="BX4" s="75"/>
      <c r="BY4" s="56"/>
      <c r="BZ4" s="56"/>
      <c r="CA4" s="56"/>
      <c r="CB4" s="56"/>
      <c r="CC4" s="44"/>
      <c r="CD4" s="44"/>
      <c r="CE4" s="56"/>
      <c r="CF4" s="56"/>
      <c r="CG4" s="56"/>
      <c r="CH4" s="56"/>
      <c r="CI4" s="56"/>
      <c r="CJ4" s="56"/>
      <c r="CK4" s="62"/>
      <c r="CL4" s="62"/>
      <c r="CM4" s="46"/>
      <c r="CN4" s="47"/>
      <c r="CO4" s="62"/>
      <c r="CP4" s="62"/>
      <c r="CQ4" s="62"/>
      <c r="CR4" s="62"/>
      <c r="CS4" s="62"/>
      <c r="CT4" s="62"/>
      <c r="CU4" s="44"/>
      <c r="CV4" s="44"/>
      <c r="CW4" s="74"/>
      <c r="CX4" s="74"/>
      <c r="CY4" s="56"/>
      <c r="CZ4" s="56"/>
      <c r="DA4" s="62"/>
      <c r="DB4" s="62"/>
      <c r="DC4" s="56"/>
      <c r="DD4" s="56"/>
      <c r="DE4" s="44"/>
      <c r="DF4" s="44"/>
      <c r="DG4" s="40"/>
      <c r="DH4" s="40"/>
      <c r="DI4" s="62"/>
      <c r="DJ4" s="62"/>
      <c r="DK4" s="44"/>
      <c r="DL4" s="44"/>
      <c r="DM4" s="62"/>
      <c r="DN4" s="62"/>
      <c r="DO4" s="62"/>
      <c r="DP4" s="62"/>
      <c r="DQ4" s="40"/>
      <c r="DR4" s="40"/>
      <c r="DS4" s="62"/>
      <c r="DT4" s="62"/>
      <c r="DU4" s="54"/>
      <c r="DV4" s="54"/>
      <c r="DW4" s="62"/>
      <c r="DX4" s="62"/>
      <c r="DY4" s="62"/>
      <c r="DZ4" s="62"/>
      <c r="EA4" s="40"/>
      <c r="EB4" s="40"/>
      <c r="EC4" s="71"/>
      <c r="ED4" s="71"/>
      <c r="EE4" s="62"/>
      <c r="EF4" s="62"/>
      <c r="EG4" s="62"/>
      <c r="EH4" s="62"/>
      <c r="EI4" s="43"/>
      <c r="EJ4" s="43"/>
      <c r="EK4" s="40"/>
      <c r="EL4" s="40"/>
      <c r="EM4" s="44"/>
      <c r="EN4" s="44"/>
      <c r="EO4" s="62"/>
      <c r="EP4" s="62"/>
      <c r="EQ4" s="71"/>
      <c r="ER4" s="71"/>
      <c r="ES4" s="41"/>
      <c r="ET4" s="41"/>
      <c r="EU4" s="71"/>
      <c r="EV4" s="71"/>
      <c r="EW4" s="71"/>
      <c r="EX4" s="71"/>
      <c r="EY4" s="62"/>
      <c r="EZ4" s="62"/>
      <c r="FA4" s="40"/>
      <c r="FB4" s="40"/>
    </row>
    <row r="5" spans="1:158" x14ac:dyDescent="0.2">
      <c r="G5" s="36">
        <v>44947</v>
      </c>
      <c r="H5" s="37"/>
      <c r="I5" s="36">
        <v>44952</v>
      </c>
      <c r="J5" s="37"/>
      <c r="K5" s="36">
        <v>44961</v>
      </c>
      <c r="L5" s="37"/>
      <c r="M5" s="36">
        <v>44974</v>
      </c>
      <c r="N5" s="37"/>
      <c r="O5" s="36">
        <v>44975</v>
      </c>
      <c r="P5" s="37"/>
      <c r="Q5" s="36">
        <v>44977</v>
      </c>
      <c r="R5" s="37"/>
      <c r="S5" s="36">
        <v>44982</v>
      </c>
      <c r="T5" s="36"/>
      <c r="U5" s="36">
        <v>44985</v>
      </c>
      <c r="V5" s="36"/>
      <c r="W5" s="36">
        <v>44989</v>
      </c>
      <c r="X5" s="37"/>
      <c r="Y5" s="36">
        <v>44985</v>
      </c>
      <c r="Z5" s="37"/>
      <c r="AA5" s="36">
        <v>45017</v>
      </c>
      <c r="AB5" s="37"/>
      <c r="AC5" s="36">
        <v>45024</v>
      </c>
      <c r="AD5" s="37"/>
      <c r="AE5" s="36">
        <v>45024</v>
      </c>
      <c r="AF5" s="37"/>
      <c r="AG5" s="36">
        <v>45029</v>
      </c>
      <c r="AH5" s="37"/>
      <c r="AI5" s="36">
        <v>45030</v>
      </c>
      <c r="AJ5" s="37"/>
      <c r="AK5" s="45">
        <v>45031</v>
      </c>
      <c r="AL5" s="37"/>
      <c r="AM5" s="36">
        <v>45032</v>
      </c>
      <c r="AN5" s="37"/>
      <c r="AO5" s="36">
        <v>45038</v>
      </c>
      <c r="AP5" s="37"/>
      <c r="AQ5" s="36">
        <v>45045</v>
      </c>
      <c r="AR5" s="37"/>
      <c r="AS5" s="36">
        <v>45045</v>
      </c>
      <c r="AT5" s="37"/>
      <c r="AU5" s="36">
        <v>45045</v>
      </c>
      <c r="AV5" s="37"/>
      <c r="AW5" s="36">
        <v>45052</v>
      </c>
      <c r="AX5" s="37"/>
      <c r="AY5" s="36">
        <v>45052</v>
      </c>
      <c r="AZ5" s="37"/>
      <c r="BA5" s="36">
        <v>45052</v>
      </c>
      <c r="BB5" s="36"/>
      <c r="BC5" s="36">
        <v>45057</v>
      </c>
      <c r="BD5" s="37"/>
      <c r="BE5" s="36">
        <v>45059</v>
      </c>
      <c r="BF5" s="37"/>
      <c r="BG5" s="36">
        <v>45059</v>
      </c>
      <c r="BH5" s="37"/>
      <c r="BI5" s="36">
        <v>45063</v>
      </c>
      <c r="BJ5" s="37"/>
      <c r="BK5" s="36">
        <v>45066</v>
      </c>
      <c r="BL5" s="37"/>
      <c r="BM5" s="36">
        <v>45068</v>
      </c>
      <c r="BN5" s="37"/>
      <c r="BO5" s="36">
        <v>45073</v>
      </c>
      <c r="BP5" s="36"/>
      <c r="BQ5" s="36">
        <v>45080</v>
      </c>
      <c r="BR5" s="37"/>
      <c r="BS5" s="36">
        <v>45091</v>
      </c>
      <c r="BT5" s="37"/>
      <c r="BU5" s="36">
        <v>45094</v>
      </c>
      <c r="BV5" s="37"/>
      <c r="BW5" s="36">
        <v>45129</v>
      </c>
      <c r="BX5" s="37"/>
      <c r="BY5" s="36">
        <v>45136</v>
      </c>
      <c r="BZ5" s="37"/>
      <c r="CA5" s="36">
        <v>45137</v>
      </c>
      <c r="CB5" s="37"/>
      <c r="CC5" s="36">
        <v>45150</v>
      </c>
      <c r="CD5" s="37"/>
      <c r="CE5" s="36">
        <v>45150</v>
      </c>
      <c r="CF5" s="37"/>
      <c r="CG5" s="36">
        <v>45150</v>
      </c>
      <c r="CH5" s="37"/>
      <c r="CI5" s="36">
        <v>45178</v>
      </c>
      <c r="CJ5" s="37"/>
      <c r="CK5" s="36">
        <v>45188</v>
      </c>
      <c r="CL5" s="37"/>
      <c r="CM5" s="36">
        <v>45192</v>
      </c>
      <c r="CN5" s="37"/>
      <c r="CO5" s="36">
        <v>45196</v>
      </c>
      <c r="CP5" s="37"/>
      <c r="CQ5" s="36">
        <v>45197</v>
      </c>
      <c r="CR5" s="37"/>
      <c r="CS5" s="36">
        <v>45198</v>
      </c>
      <c r="CT5" s="37"/>
      <c r="CU5" s="36">
        <v>45206</v>
      </c>
      <c r="CV5" s="37"/>
      <c r="CW5" s="36">
        <v>45206</v>
      </c>
      <c r="CX5" s="37"/>
      <c r="CY5" s="36">
        <v>45214</v>
      </c>
      <c r="CZ5" s="37"/>
      <c r="DA5" s="36">
        <v>45217</v>
      </c>
      <c r="DB5" s="37"/>
      <c r="DC5" s="36">
        <v>45217</v>
      </c>
      <c r="DD5" s="37"/>
      <c r="DE5" s="36">
        <v>45227</v>
      </c>
      <c r="DF5" s="37"/>
      <c r="DG5" s="36">
        <v>45227</v>
      </c>
      <c r="DH5" s="37"/>
      <c r="DI5" s="36">
        <v>45233</v>
      </c>
      <c r="DJ5" s="37"/>
      <c r="DK5" s="36">
        <v>45234</v>
      </c>
      <c r="DL5" s="37"/>
      <c r="DM5" s="36">
        <v>45238</v>
      </c>
      <c r="DN5" s="37"/>
      <c r="DO5" s="36">
        <v>45240</v>
      </c>
      <c r="DP5" s="37"/>
      <c r="DQ5" s="36">
        <v>45241</v>
      </c>
      <c r="DR5" s="37"/>
      <c r="DS5" s="36">
        <v>45247</v>
      </c>
      <c r="DT5" s="37"/>
      <c r="DU5" s="36">
        <v>45255</v>
      </c>
      <c r="DV5" s="37"/>
      <c r="DW5" s="36">
        <v>45260</v>
      </c>
      <c r="DX5" s="37"/>
      <c r="DY5" s="36">
        <v>45260</v>
      </c>
      <c r="DZ5" s="37"/>
      <c r="EA5" s="36">
        <v>45262</v>
      </c>
      <c r="EB5" s="37"/>
      <c r="EC5" s="36">
        <v>45266</v>
      </c>
      <c r="ED5" s="37"/>
      <c r="EE5" s="36">
        <v>45267</v>
      </c>
      <c r="EF5" s="37"/>
      <c r="EG5" s="36">
        <v>45267</v>
      </c>
      <c r="EH5" s="37"/>
      <c r="EI5" s="36">
        <v>45270</v>
      </c>
      <c r="EJ5" s="37"/>
      <c r="EK5" s="36">
        <v>45274</v>
      </c>
      <c r="EL5" s="37"/>
      <c r="EM5" s="36">
        <v>45274</v>
      </c>
      <c r="EN5" s="37"/>
      <c r="EO5" s="36">
        <v>45275</v>
      </c>
      <c r="EP5" s="37"/>
      <c r="EQ5" s="36">
        <v>45275</v>
      </c>
      <c r="ER5" s="37"/>
      <c r="ES5" s="36">
        <v>45276</v>
      </c>
      <c r="ET5" s="37"/>
      <c r="EU5" s="36">
        <v>45278</v>
      </c>
      <c r="EV5" s="36"/>
      <c r="EW5" s="36">
        <v>45279</v>
      </c>
      <c r="EX5" s="37"/>
      <c r="EY5" s="36">
        <v>45282</v>
      </c>
      <c r="EZ5" s="37"/>
      <c r="FA5" s="36">
        <v>45283</v>
      </c>
      <c r="FB5" s="37"/>
    </row>
    <row r="6" spans="1:158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  <c r="DU6" t="s">
        <v>75</v>
      </c>
      <c r="DV6" t="s">
        <v>79</v>
      </c>
      <c r="DW6" t="s">
        <v>75</v>
      </c>
      <c r="DX6" t="s">
        <v>79</v>
      </c>
      <c r="DY6" t="s">
        <v>75</v>
      </c>
      <c r="DZ6" t="s">
        <v>79</v>
      </c>
      <c r="EA6" t="s">
        <v>75</v>
      </c>
      <c r="EB6" t="s">
        <v>79</v>
      </c>
      <c r="EC6" t="s">
        <v>75</v>
      </c>
      <c r="ED6" t="s">
        <v>79</v>
      </c>
      <c r="EE6" t="s">
        <v>75</v>
      </c>
      <c r="EF6" t="s">
        <v>79</v>
      </c>
      <c r="EG6" t="s">
        <v>75</v>
      </c>
      <c r="EH6" t="s">
        <v>79</v>
      </c>
      <c r="EI6" t="s">
        <v>75</v>
      </c>
      <c r="EJ6" t="s">
        <v>79</v>
      </c>
      <c r="EK6" t="s">
        <v>75</v>
      </c>
      <c r="EL6" t="s">
        <v>79</v>
      </c>
      <c r="EM6" t="s">
        <v>75</v>
      </c>
      <c r="EN6" t="s">
        <v>79</v>
      </c>
      <c r="EO6" t="s">
        <v>75</v>
      </c>
      <c r="EP6" t="s">
        <v>79</v>
      </c>
      <c r="EQ6" t="s">
        <v>75</v>
      </c>
      <c r="ER6" t="s">
        <v>79</v>
      </c>
      <c r="ES6" t="s">
        <v>75</v>
      </c>
      <c r="ET6" t="s">
        <v>79</v>
      </c>
      <c r="EU6" t="s">
        <v>75</v>
      </c>
      <c r="EV6" t="s">
        <v>79</v>
      </c>
      <c r="EW6" t="s">
        <v>75</v>
      </c>
      <c r="EX6" t="s">
        <v>79</v>
      </c>
      <c r="EY6" t="s">
        <v>75</v>
      </c>
      <c r="EZ6" t="s">
        <v>79</v>
      </c>
      <c r="FA6" t="s">
        <v>75</v>
      </c>
      <c r="FB6" t="s">
        <v>79</v>
      </c>
    </row>
    <row r="7" spans="1:158" x14ac:dyDescent="0.2">
      <c r="A7" s="22" t="s">
        <v>0</v>
      </c>
      <c r="B7" s="23" t="s">
        <v>2</v>
      </c>
      <c r="C7" s="22" t="s">
        <v>3</v>
      </c>
      <c r="D7" s="22" t="s">
        <v>4</v>
      </c>
      <c r="E7" s="22" t="s">
        <v>1</v>
      </c>
      <c r="F7" s="22"/>
    </row>
    <row r="8" spans="1:158" hidden="1" x14ac:dyDescent="0.2">
      <c r="A8" s="24" t="s">
        <v>5</v>
      </c>
      <c r="B8" s="25" t="s">
        <v>150</v>
      </c>
      <c r="C8" s="25" t="s">
        <v>7</v>
      </c>
      <c r="D8" s="25" t="s">
        <v>8</v>
      </c>
      <c r="E8" s="25" t="s">
        <v>115</v>
      </c>
      <c r="F8" s="26">
        <f>G8+I8+K8+M8+O8+AA8+AC8+AG8+BA8+CS8+DA8+DK8+BO8+ES8+CA8+Q8+S8+U8+EQ8+FO8+CC8+BC8++BS8+DQ8+BW8+CO8+FA8+FC8+FE8+FG8+FI8+FK8+FM8+CM8+CQ8+CU8+CW8+CY8+DE8+DG8+DI8+DO8+DW8+DY8+EA8+EC8+EE8+EG8+EK8+EM8+EO8+EU8+EW8+EY8+AE8+DU8+AU8+CG8+DS8+AK8+AO8+AQ8+BE8+BU8+BY8+CI8+CK8+DC8+W8+DM8+BQ8+AM8+AS8+CE8+FQ8+FS8+FU8+BK8+BM8+AI8+AW8+AY8+BG8+BI8</f>
        <v>0</v>
      </c>
    </row>
    <row r="9" spans="1:158" hidden="1" x14ac:dyDescent="0.2">
      <c r="A9" s="24" t="s">
        <v>10</v>
      </c>
      <c r="B9" s="25" t="s">
        <v>151</v>
      </c>
      <c r="C9" s="25" t="s">
        <v>7</v>
      </c>
      <c r="D9" s="25" t="s">
        <v>8</v>
      </c>
      <c r="E9" s="25" t="s">
        <v>116</v>
      </c>
      <c r="F9" s="26">
        <f t="shared" ref="F9:F54" si="0">G9+I9+K9+M9+O9+AA9+AC9+AG9+BA9+CS9+DA9+DK9+BO9+ES9+CA9+Q9+S9+U9+EQ9+FO9+CC9+BC9++BS9+DQ9+BW9+CO9+FA9+FC9+FE9+FG9+FI9+FK9+FM9+CM9+CQ9+CU9+CW9+CY9+DE9+DG9+DI9+DO9+DW9+DY9+EA9+EC9+EE9+EG9+EK9+EM9+EO9+EU9+EW9+EY9+AE9+DU9+AU9+CG9+DS9+AK9+AO9+AQ9+BE9+BU9+BY9+CI9+CK9+DC9+W9+DM9+BQ9+AM9+AS9+CE9+FQ9+FS9+FU9+BK9+BM9+AI9+AW9+AY9+BG9+BI9</f>
        <v>0</v>
      </c>
    </row>
    <row r="10" spans="1:158" x14ac:dyDescent="0.2">
      <c r="A10" s="24" t="s">
        <v>13</v>
      </c>
      <c r="B10" s="25" t="s">
        <v>152</v>
      </c>
      <c r="C10" s="25" t="s">
        <v>15</v>
      </c>
      <c r="D10" s="25" t="s">
        <v>12</v>
      </c>
      <c r="E10" s="25" t="s">
        <v>116</v>
      </c>
      <c r="F10" s="26">
        <f>SUM(G10+I10+K10+M10+O10+AA10+AC10+AG10+BA10+CS10+DA10+DK10+BO10+ES10+CA10+Q10+S10+U10+EQ10+FO10+CC10+BC10++BS10+DQ10+BW10+CO10+FA10+FC10+FE10+FG10+FI10+FK10+FM10+CM10+CQ10+CU10+CW10+CY10+DE10+DG10+DI10+DO10+DW10+DY10+EA10+EC10+EE10+EG10+EK10+EM10+EO10+EU10+EW10+EY10+AE10+DU10+AU10+CG10+DS10+AK10+AO10+AQ10+BE10+BU10+BY10+CI10+CK10+DC10+W10+DM10+BQ10+AM10+AS10+CE10+FQ10+FS10+FU10+BK10+BM10+AI10+AW10+AY10+BG10+BI10+EI10)</f>
        <v>77</v>
      </c>
      <c r="K10" s="11"/>
      <c r="AE10" s="11"/>
      <c r="AU10" s="11"/>
      <c r="AY10">
        <v>6</v>
      </c>
      <c r="AZ10" t="s">
        <v>77</v>
      </c>
      <c r="BA10">
        <v>8</v>
      </c>
      <c r="BB10" t="s">
        <v>77</v>
      </c>
      <c r="BK10">
        <v>24</v>
      </c>
      <c r="BL10" t="s">
        <v>233</v>
      </c>
      <c r="BP10" s="9"/>
      <c r="BQ10">
        <v>17</v>
      </c>
      <c r="BR10" t="s">
        <v>77</v>
      </c>
      <c r="BS10">
        <v>7</v>
      </c>
      <c r="BT10" s="9" t="s">
        <v>78</v>
      </c>
      <c r="BU10" s="11"/>
      <c r="CC10" s="11"/>
      <c r="DK10" s="11"/>
      <c r="DS10" s="11"/>
      <c r="EE10">
        <v>3</v>
      </c>
      <c r="EF10" s="27" t="s">
        <v>78</v>
      </c>
      <c r="EI10">
        <v>12</v>
      </c>
      <c r="EJ10" s="27" t="s">
        <v>233</v>
      </c>
    </row>
    <row r="11" spans="1:158" hidden="1" x14ac:dyDescent="0.2">
      <c r="A11" s="24" t="s">
        <v>16</v>
      </c>
      <c r="B11" s="25" t="s">
        <v>153</v>
      </c>
      <c r="C11" s="25" t="s">
        <v>7</v>
      </c>
      <c r="D11" s="25" t="s">
        <v>8</v>
      </c>
      <c r="E11" s="25" t="s">
        <v>116</v>
      </c>
      <c r="F11" s="26">
        <f t="shared" si="0"/>
        <v>24</v>
      </c>
      <c r="BO11" s="11"/>
      <c r="BS11">
        <v>24</v>
      </c>
      <c r="BT11" t="s">
        <v>78</v>
      </c>
    </row>
    <row r="12" spans="1:158" x14ac:dyDescent="0.2">
      <c r="A12" s="33" t="s">
        <v>18</v>
      </c>
      <c r="B12" s="32" t="s">
        <v>154</v>
      </c>
      <c r="C12" s="32" t="s">
        <v>7</v>
      </c>
      <c r="D12" s="32" t="s">
        <v>8</v>
      </c>
      <c r="E12" s="32" t="s">
        <v>20</v>
      </c>
      <c r="F12" s="34">
        <f>SUM(G12+I12+K12+M12+O12+AA12+AC12+AG12+BA12+CS12+DA12+DK12+BO12+ES12+CA12+Q12+S12+U12+EQ12+FO12+CC12+BC12++BS12+DQ12+BW12+CO12+FA12+FC12+FE12+FG12+FI12+FK12+FM12+CM12+CQ12+CU12+CW12+CY12+DE12+DG12+DI12+DO12+DW12+DY12+EA12+EC12+EE12+EG12+EK12+EM12+EO12+EU12+EW12+EY12+AE12+DU12+AU12+CG12+DS12+AK12+AO12+AQ12+BE12+BU12+BY12+CI12+CK12+DC12+W12+DM12+BQ12+AM12+AS12+CE12+FQ12+FS12+FU12+BK12+BM12+AI12+AW12+AY12+BG12+BI12)</f>
        <v>0</v>
      </c>
    </row>
    <row r="13" spans="1:158" hidden="1" x14ac:dyDescent="0.2">
      <c r="A13" s="24" t="s">
        <v>21</v>
      </c>
      <c r="B13" s="25" t="s">
        <v>155</v>
      </c>
      <c r="C13" s="25" t="s">
        <v>7</v>
      </c>
      <c r="D13" s="25" t="s">
        <v>8</v>
      </c>
      <c r="E13" s="25" t="s">
        <v>22</v>
      </c>
      <c r="F13" s="26">
        <f t="shared" si="0"/>
        <v>0</v>
      </c>
    </row>
    <row r="14" spans="1:158" hidden="1" x14ac:dyDescent="0.2">
      <c r="A14" s="24" t="s">
        <v>24</v>
      </c>
      <c r="B14" s="25" t="s">
        <v>156</v>
      </c>
      <c r="C14" s="25" t="s">
        <v>7</v>
      </c>
      <c r="D14" s="25" t="s">
        <v>8</v>
      </c>
      <c r="E14" s="25" t="s">
        <v>22</v>
      </c>
      <c r="F14" s="26">
        <f t="shared" si="0"/>
        <v>0</v>
      </c>
    </row>
    <row r="15" spans="1:158" hidden="1" x14ac:dyDescent="0.2">
      <c r="A15" s="24" t="s">
        <v>26</v>
      </c>
      <c r="B15" s="25" t="s">
        <v>157</v>
      </c>
      <c r="C15" s="25" t="s">
        <v>7</v>
      </c>
      <c r="D15" s="25" t="s">
        <v>8</v>
      </c>
      <c r="E15" s="25" t="s">
        <v>116</v>
      </c>
      <c r="F15" s="26">
        <f t="shared" si="0"/>
        <v>0</v>
      </c>
    </row>
    <row r="16" spans="1:158" hidden="1" x14ac:dyDescent="0.2">
      <c r="A16" s="24" t="s">
        <v>28</v>
      </c>
      <c r="B16" s="25" t="s">
        <v>158</v>
      </c>
      <c r="C16" s="25" t="s">
        <v>7</v>
      </c>
      <c r="D16" s="25" t="s">
        <v>8</v>
      </c>
      <c r="E16" s="25" t="s">
        <v>30</v>
      </c>
      <c r="F16" s="26">
        <f t="shared" si="0"/>
        <v>0</v>
      </c>
      <c r="AP16" s="9"/>
    </row>
    <row r="17" spans="1:150" hidden="1" x14ac:dyDescent="0.2">
      <c r="A17" s="24" t="s">
        <v>31</v>
      </c>
      <c r="B17" s="25" t="s">
        <v>32</v>
      </c>
      <c r="C17" s="25" t="s">
        <v>7</v>
      </c>
      <c r="D17" s="25" t="s">
        <v>8</v>
      </c>
      <c r="E17" s="25" t="s">
        <v>30</v>
      </c>
      <c r="F17" s="26">
        <f t="shared" si="0"/>
        <v>1</v>
      </c>
      <c r="G17">
        <v>1</v>
      </c>
      <c r="H17" t="s">
        <v>233</v>
      </c>
    </row>
    <row r="18" spans="1:150" x14ac:dyDescent="0.2">
      <c r="A18" s="33" t="s">
        <v>33</v>
      </c>
      <c r="B18" s="32" t="s">
        <v>34</v>
      </c>
      <c r="C18" s="32" t="s">
        <v>7</v>
      </c>
      <c r="D18" s="32" t="s">
        <v>8</v>
      </c>
      <c r="E18" s="32" t="s">
        <v>185</v>
      </c>
      <c r="F18" s="34">
        <f>SUM(G18+I18+K18+M18+O18+AA18+AC18+AG18+BA18+CS18+DA18+DK18+BO18+ES18+CA18+Q18+S18+U18+EQ18+FO18+CC18+BC18++BS18+DQ18+BW18+CO18+FA18+FC18+FE18+FG18+FI18+FK18+FM18+CM18+CQ18+CU18+CW18+CY18+DE18+DG18+DI18+DO18+DW18+DY18+EA18+EC18+EE18+EG18+EK18+EM18+EO18+EU18+EW18+EY18+AE18+DU18+AU18+CG18+DS18+AK18+AO18+AQ18+BE18+BU18+BY18+CI18+CK18+DC18+W18+DM18+BQ18+AM18+AS18+CE18+FQ18+FS18+FU18+BK18+BM18+AI18+AW18+AY18+BG18+BI18)</f>
        <v>0</v>
      </c>
      <c r="J18" s="9"/>
      <c r="O18" s="11"/>
    </row>
    <row r="19" spans="1:150" hidden="1" x14ac:dyDescent="0.2">
      <c r="A19" s="24" t="s">
        <v>35</v>
      </c>
      <c r="B19" s="25" t="s">
        <v>36</v>
      </c>
      <c r="C19" s="25" t="s">
        <v>7</v>
      </c>
      <c r="D19" s="25" t="s">
        <v>8</v>
      </c>
      <c r="E19" s="25" t="s">
        <v>37</v>
      </c>
      <c r="F19" s="26">
        <f t="shared" si="0"/>
        <v>0</v>
      </c>
    </row>
    <row r="20" spans="1:150" hidden="1" x14ac:dyDescent="0.2">
      <c r="A20" s="24" t="s">
        <v>40</v>
      </c>
      <c r="B20" s="25" t="s">
        <v>41</v>
      </c>
      <c r="C20" s="25" t="s">
        <v>7</v>
      </c>
      <c r="D20" s="25" t="s">
        <v>8</v>
      </c>
      <c r="E20" s="25" t="s">
        <v>59</v>
      </c>
      <c r="F20" s="26">
        <f t="shared" si="0"/>
        <v>10</v>
      </c>
      <c r="G20">
        <v>2</v>
      </c>
      <c r="H20" t="s">
        <v>233</v>
      </c>
      <c r="AA20">
        <v>8</v>
      </c>
      <c r="AB20" t="s">
        <v>233</v>
      </c>
      <c r="AO20" s="11"/>
      <c r="AP20" s="9"/>
      <c r="CZ20" s="9"/>
    </row>
    <row r="21" spans="1:150" hidden="1" x14ac:dyDescent="0.2">
      <c r="A21" s="24" t="s">
        <v>43</v>
      </c>
      <c r="B21" s="25" t="s">
        <v>44</v>
      </c>
      <c r="C21" s="25" t="s">
        <v>7</v>
      </c>
      <c r="D21" s="25" t="s">
        <v>8</v>
      </c>
      <c r="E21" s="25" t="s">
        <v>45</v>
      </c>
      <c r="F21" s="26">
        <f t="shared" si="0"/>
        <v>0</v>
      </c>
    </row>
    <row r="22" spans="1:150" hidden="1" x14ac:dyDescent="0.2">
      <c r="A22" s="24" t="s">
        <v>46</v>
      </c>
      <c r="B22" s="25" t="s">
        <v>47</v>
      </c>
      <c r="C22" s="25" t="s">
        <v>7</v>
      </c>
      <c r="D22" s="25" t="s">
        <v>8</v>
      </c>
      <c r="E22" s="25" t="s">
        <v>48</v>
      </c>
      <c r="F22" s="26">
        <f t="shared" si="0"/>
        <v>0</v>
      </c>
    </row>
    <row r="23" spans="1:150" hidden="1" x14ac:dyDescent="0.2">
      <c r="A23" s="24" t="s">
        <v>49</v>
      </c>
      <c r="B23" s="25" t="s">
        <v>51</v>
      </c>
      <c r="C23" s="25" t="s">
        <v>7</v>
      </c>
      <c r="D23" s="25" t="s">
        <v>8</v>
      </c>
      <c r="E23" s="25" t="s">
        <v>50</v>
      </c>
      <c r="F23" s="26">
        <f t="shared" si="0"/>
        <v>0</v>
      </c>
    </row>
    <row r="24" spans="1:150" hidden="1" x14ac:dyDescent="0.2">
      <c r="A24" s="24" t="s">
        <v>52</v>
      </c>
      <c r="B24" s="25" t="s">
        <v>54</v>
      </c>
      <c r="C24" s="25" t="s">
        <v>7</v>
      </c>
      <c r="D24" s="25" t="s">
        <v>8</v>
      </c>
      <c r="E24" s="25" t="s">
        <v>338</v>
      </c>
      <c r="F24" s="26">
        <f t="shared" si="0"/>
        <v>0</v>
      </c>
    </row>
    <row r="25" spans="1:150" hidden="1" x14ac:dyDescent="0.2">
      <c r="A25" s="24" t="s">
        <v>55</v>
      </c>
      <c r="B25" s="25" t="s">
        <v>56</v>
      </c>
      <c r="C25" s="25" t="s">
        <v>7</v>
      </c>
      <c r="D25" s="25" t="s">
        <v>8</v>
      </c>
      <c r="E25" s="25" t="s">
        <v>57</v>
      </c>
      <c r="F25" s="26">
        <f t="shared" si="0"/>
        <v>0</v>
      </c>
    </row>
    <row r="26" spans="1:150" hidden="1" x14ac:dyDescent="0.2">
      <c r="A26" s="24" t="s">
        <v>58</v>
      </c>
      <c r="B26" s="25" t="s">
        <v>60</v>
      </c>
      <c r="C26" s="25" t="s">
        <v>7</v>
      </c>
      <c r="D26" s="25" t="s">
        <v>8</v>
      </c>
      <c r="E26" s="25" t="s">
        <v>59</v>
      </c>
      <c r="F26" s="26">
        <f t="shared" si="0"/>
        <v>0</v>
      </c>
      <c r="I26" s="11"/>
    </row>
    <row r="27" spans="1:150" hidden="1" x14ac:dyDescent="0.2">
      <c r="A27" s="24" t="s">
        <v>61</v>
      </c>
      <c r="B27" s="25" t="s">
        <v>62</v>
      </c>
      <c r="C27" s="25" t="s">
        <v>7</v>
      </c>
      <c r="D27" s="25" t="s">
        <v>8</v>
      </c>
      <c r="E27" s="25" t="s">
        <v>37</v>
      </c>
      <c r="F27" s="26">
        <f t="shared" si="0"/>
        <v>0</v>
      </c>
    </row>
    <row r="28" spans="1:150" x14ac:dyDescent="0.2">
      <c r="A28" s="24" t="s">
        <v>63</v>
      </c>
      <c r="B28" s="25" t="s">
        <v>64</v>
      </c>
      <c r="C28" s="25" t="s">
        <v>7</v>
      </c>
      <c r="D28" s="25" t="s">
        <v>12</v>
      </c>
      <c r="E28" s="25" t="s">
        <v>37</v>
      </c>
      <c r="F28" s="26">
        <f>SUM(G28+I28+K28+M28+O28+AA28+AC28+AG28+BA28+CS28+DA28+DK28+BO28+ES28+CA28+Q28+S28+U28+EQ28+FO28+CC28+BC28++BS28+DQ28+BW28+CO28+FA28+FC28+FE28+FG28+FI28+FK28+FM28+CM28+CQ28+CU28+CW28+CY28+DE28+DG28+DI28+DO28+DW28+DY28+EA28+EC28+EE28+EG28+EK28+EM28+EO28+EU28+EW28+EY28+AE28+DU28+AU28+CG28+DS28+AK28+AO28+AQ28+BE28+BU28+BY28+CI28+CK28+DC28+W28+DM28+BQ28+AM28+AS28+CE28+FQ28+FS28+FU28+BK28+BM28+AI28+AW28+AY28+BG28+BI28)</f>
        <v>18.5</v>
      </c>
      <c r="G28" s="16"/>
      <c r="I28" s="11"/>
      <c r="AA28" s="11">
        <v>4.5</v>
      </c>
      <c r="AB28" t="s">
        <v>233</v>
      </c>
      <c r="AY28">
        <v>6</v>
      </c>
      <c r="AZ28" t="s">
        <v>233</v>
      </c>
      <c r="BA28">
        <v>8</v>
      </c>
      <c r="BB28" t="s">
        <v>233</v>
      </c>
    </row>
    <row r="29" spans="1:150" hidden="1" x14ac:dyDescent="0.2">
      <c r="A29" s="24" t="s">
        <v>65</v>
      </c>
      <c r="B29" s="25" t="s">
        <v>66</v>
      </c>
      <c r="C29" s="25" t="s">
        <v>7</v>
      </c>
      <c r="D29" s="25" t="s">
        <v>8</v>
      </c>
      <c r="E29" s="25" t="s">
        <v>116</v>
      </c>
      <c r="F29" s="26">
        <f t="shared" si="0"/>
        <v>0</v>
      </c>
    </row>
    <row r="30" spans="1:150" x14ac:dyDescent="0.2">
      <c r="A30" s="24" t="s">
        <v>67</v>
      </c>
      <c r="B30" s="25" t="s">
        <v>68</v>
      </c>
      <c r="C30" s="25" t="s">
        <v>15</v>
      </c>
      <c r="D30" s="25" t="s">
        <v>12</v>
      </c>
      <c r="E30" s="25" t="s">
        <v>116</v>
      </c>
      <c r="F30" s="26">
        <f t="shared" ref="F30" si="1">SUM(G30+I30+K30+M30+O30+AA30+AC30+AG30+BA30+CS30+DA30+DK30+BO30+ES30+CA30+Q30+S30+U30+EQ30+FO30+CC30+BC30++BS30+DQ30+BW30+CO30+FA30+FC30+FE30+FG30+FI30+FK30+FM30+CM30+CQ30+CU30+CW30+CY30+DE30+DG30+DI30+DO30+DW30+DY30+EA30+EC30+EE30+EG30+EK30+EM30+EO30+EU30+EW30+EY30+AE30+DU30+AU30+CG30+DS30+AK30+AO30+AQ30+BE30+BU30+BY30+CI30+CK30+DC30+W30+DM30+BQ30+AM30+AS30+CE30+FQ30+FS30+FU30+BK30+BM30+AI30+AW30+AY30+BG30+BI30)</f>
        <v>92</v>
      </c>
      <c r="H30" s="25"/>
      <c r="J30" s="25"/>
      <c r="AQ30">
        <v>36</v>
      </c>
      <c r="AR30" t="s">
        <v>77</v>
      </c>
      <c r="AS30">
        <v>12</v>
      </c>
      <c r="AT30" t="s">
        <v>77</v>
      </c>
      <c r="DU30">
        <v>36</v>
      </c>
      <c r="DV30" t="s">
        <v>77</v>
      </c>
      <c r="DZ30" s="9"/>
      <c r="ES30">
        <v>8</v>
      </c>
      <c r="ET30" t="s">
        <v>77</v>
      </c>
    </row>
    <row r="31" spans="1:150" x14ac:dyDescent="0.2">
      <c r="A31" s="24" t="s">
        <v>71</v>
      </c>
      <c r="B31" s="25" t="s">
        <v>72</v>
      </c>
      <c r="C31" s="25" t="s">
        <v>15</v>
      </c>
      <c r="D31" s="25" t="s">
        <v>12</v>
      </c>
      <c r="E31" s="25" t="s">
        <v>116</v>
      </c>
      <c r="F31" s="26">
        <f>SUM(G31+I31+K31+M31+O31+AA31+AC31+AG31+BA31+CS31+DA31+DK31+BO31+ES31+CA31+Q31+S31+U31+EQ31+FO31+CC31+BC31++BS31+DQ31+BW31+CO31+FA31+FC31+FE31+FG31+FI31+FK31+FM31+CM31+CQ31+CU31+CW31+CY31+DE31+DG31+DI31+DO31+DW31+DY31+EA31+EC31+EE31+EI31+EK31+EM31+EO31+EU31+EW31+EY31+AE31+DU31+AU31+CG31+DS31+AK31+AO31+AQ31+BE31+BU31+BY31+CI31+CK31+DC31+W31+DM31+BQ31+AM31+AS31+CE31+FQ31+FS31+FU31+BK31+BM31+AI31+AW31+AY31+BG31+BI31)</f>
        <v>18</v>
      </c>
      <c r="EI31">
        <v>18</v>
      </c>
      <c r="EJ31" s="27" t="s">
        <v>327</v>
      </c>
    </row>
    <row r="32" spans="1:150" hidden="1" x14ac:dyDescent="0.2">
      <c r="A32" s="24" t="s">
        <v>73</v>
      </c>
      <c r="B32" s="25" t="s">
        <v>74</v>
      </c>
      <c r="C32" s="25" t="s">
        <v>7</v>
      </c>
      <c r="D32" s="25" t="s">
        <v>8</v>
      </c>
      <c r="E32" s="25" t="s">
        <v>37</v>
      </c>
      <c r="F32" s="26">
        <f t="shared" si="0"/>
        <v>0</v>
      </c>
      <c r="J32" s="9"/>
      <c r="N32" s="9"/>
      <c r="AC32" s="11"/>
      <c r="AE32" s="16"/>
      <c r="AU32" s="11"/>
      <c r="DD32" s="9"/>
      <c r="DJ32" s="9"/>
    </row>
    <row r="33" spans="1:150" x14ac:dyDescent="0.2">
      <c r="A33" s="24" t="s">
        <v>109</v>
      </c>
      <c r="B33" s="25" t="s">
        <v>110</v>
      </c>
      <c r="C33" s="25" t="s">
        <v>7</v>
      </c>
      <c r="D33" s="25" t="s">
        <v>12</v>
      </c>
      <c r="E33" s="25" t="s">
        <v>111</v>
      </c>
      <c r="F33" s="26">
        <f t="shared" ref="F33:F37" si="2">SUM(G33+I33+K33+M33+O33+AA33+AC33+AG33+BA33+CS33+DA33+DK33+BO33+ES33+CA33+Q33+S33+U33+EQ33+FO33+CC33+BC33++BS33+DQ33+BW33+CO33+FA33+FC33+FE33+FG33+FI33+FK33+FM33+CM33+CQ33+CU33+CW33+CY33+DE33+DG33+DI33+DO33+DW33+DY33+EA33+EC33+EE33+EG33+EK33+EM33+EO33+EU33+EW33+EY33+AE33+DU33+AU33+CG33+DS33+AK33+AO33+AQ33+BE33+BU33+BY33+CI33+CK33+DC33+W33+DM33+BQ33+AM33+AS33+CE33+FQ33+FS33+FU33+BK33+BM33+AI33+AW33+AY33+BG33+BI33)</f>
        <v>26.5</v>
      </c>
      <c r="J33" s="9"/>
      <c r="N33" s="9"/>
      <c r="S33">
        <v>3.5</v>
      </c>
      <c r="T33" t="s">
        <v>233</v>
      </c>
      <c r="V33" s="9"/>
      <c r="AA33" s="11">
        <v>1.5</v>
      </c>
      <c r="AB33" t="s">
        <v>233</v>
      </c>
      <c r="AC33" s="11"/>
      <c r="AE33" s="11"/>
      <c r="AF33" s="9"/>
      <c r="AK33">
        <v>3.5</v>
      </c>
      <c r="AL33" t="s">
        <v>233</v>
      </c>
      <c r="AQ33">
        <v>6</v>
      </c>
      <c r="AR33" t="s">
        <v>233</v>
      </c>
      <c r="AS33" s="11"/>
      <c r="DU33">
        <v>12</v>
      </c>
      <c r="DV33" s="27" t="s">
        <v>233</v>
      </c>
      <c r="DZ33" s="9"/>
    </row>
    <row r="34" spans="1:150" x14ac:dyDescent="0.2">
      <c r="A34" s="24" t="s">
        <v>112</v>
      </c>
      <c r="B34" s="25" t="s">
        <v>113</v>
      </c>
      <c r="C34" s="25" t="s">
        <v>7</v>
      </c>
      <c r="D34" s="25" t="s">
        <v>12</v>
      </c>
      <c r="E34" s="25" t="s">
        <v>116</v>
      </c>
      <c r="F34" s="26">
        <f t="shared" si="2"/>
        <v>79.5</v>
      </c>
      <c r="I34">
        <v>2</v>
      </c>
      <c r="J34" s="9" t="s">
        <v>233</v>
      </c>
      <c r="L34" s="9"/>
      <c r="O34" s="11"/>
      <c r="S34">
        <v>3.5</v>
      </c>
      <c r="T34" t="s">
        <v>233</v>
      </c>
      <c r="AA34" s="11">
        <v>4.5</v>
      </c>
      <c r="AB34" t="s">
        <v>233</v>
      </c>
      <c r="AG34" s="11"/>
      <c r="AK34">
        <v>3.5</v>
      </c>
      <c r="AL34" t="s">
        <v>233</v>
      </c>
      <c r="AN34" s="9"/>
      <c r="AT34" s="9"/>
      <c r="BQ34">
        <v>17</v>
      </c>
      <c r="BR34" t="s">
        <v>233</v>
      </c>
      <c r="BS34">
        <v>7</v>
      </c>
      <c r="BT34" s="9" t="s">
        <v>233</v>
      </c>
      <c r="BU34" s="11"/>
      <c r="CC34" s="11"/>
      <c r="CK34">
        <v>1</v>
      </c>
      <c r="CL34" s="27" t="s">
        <v>233</v>
      </c>
      <c r="CM34">
        <v>4</v>
      </c>
      <c r="CN34" s="9" t="s">
        <v>233</v>
      </c>
      <c r="CP34" s="9"/>
      <c r="DI34" s="11">
        <v>0.5</v>
      </c>
      <c r="DJ34" s="27" t="s">
        <v>233</v>
      </c>
      <c r="DK34" s="11"/>
      <c r="DO34" s="11"/>
      <c r="DQ34">
        <v>3.5</v>
      </c>
      <c r="DR34" s="27" t="s">
        <v>233</v>
      </c>
      <c r="DS34">
        <v>2</v>
      </c>
      <c r="DT34" s="27" t="s">
        <v>233</v>
      </c>
      <c r="DU34">
        <v>18</v>
      </c>
      <c r="DV34" s="27" t="s">
        <v>233</v>
      </c>
      <c r="DX34" s="9"/>
      <c r="DY34">
        <v>1.5</v>
      </c>
      <c r="DZ34" s="27" t="s">
        <v>233</v>
      </c>
      <c r="EA34" s="16"/>
      <c r="EB34" s="9"/>
      <c r="EK34">
        <v>3</v>
      </c>
      <c r="EL34" t="s">
        <v>233</v>
      </c>
      <c r="EO34" s="11">
        <v>0.5</v>
      </c>
      <c r="EP34" s="27" t="s">
        <v>233</v>
      </c>
      <c r="ES34">
        <v>8</v>
      </c>
      <c r="ET34" s="27" t="s">
        <v>233</v>
      </c>
    </row>
    <row r="35" spans="1:150" x14ac:dyDescent="0.2">
      <c r="A35" s="24" t="s">
        <v>134</v>
      </c>
      <c r="B35" s="25" t="s">
        <v>137</v>
      </c>
      <c r="C35" s="25" t="s">
        <v>7</v>
      </c>
      <c r="D35" s="25" t="s">
        <v>12</v>
      </c>
      <c r="E35" s="25" t="s">
        <v>135</v>
      </c>
      <c r="F35" s="26">
        <f t="shared" si="2"/>
        <v>52</v>
      </c>
      <c r="AA35" s="11">
        <v>9</v>
      </c>
      <c r="AB35" t="s">
        <v>233</v>
      </c>
      <c r="AN35" s="9"/>
      <c r="AQ35">
        <v>18</v>
      </c>
      <c r="AR35" t="s">
        <v>233</v>
      </c>
      <c r="AS35" s="11"/>
      <c r="CU35">
        <v>1</v>
      </c>
      <c r="CV35" s="27" t="s">
        <v>233</v>
      </c>
      <c r="CW35">
        <v>3</v>
      </c>
      <c r="CX35" s="27" t="s">
        <v>233</v>
      </c>
      <c r="DA35">
        <v>1</v>
      </c>
      <c r="DB35" s="27" t="s">
        <v>233</v>
      </c>
      <c r="DE35">
        <v>2</v>
      </c>
      <c r="DF35" s="27" t="s">
        <v>233</v>
      </c>
      <c r="DJ35" s="9"/>
      <c r="DU35">
        <v>18</v>
      </c>
      <c r="DV35" s="27" t="s">
        <v>233</v>
      </c>
      <c r="DZ35" s="9"/>
    </row>
    <row r="36" spans="1:150" x14ac:dyDescent="0.2">
      <c r="A36" s="33" t="s">
        <v>148</v>
      </c>
      <c r="B36" s="32" t="s">
        <v>149</v>
      </c>
      <c r="C36" s="32" t="s">
        <v>7</v>
      </c>
      <c r="D36" s="32" t="s">
        <v>8</v>
      </c>
      <c r="E36" s="32" t="s">
        <v>116</v>
      </c>
      <c r="F36" s="34">
        <f t="shared" si="2"/>
        <v>0</v>
      </c>
      <c r="BP36" s="9"/>
    </row>
    <row r="37" spans="1:150" x14ac:dyDescent="0.2">
      <c r="A37" s="33" t="s">
        <v>200</v>
      </c>
      <c r="B37" s="32" t="s">
        <v>201</v>
      </c>
      <c r="C37" s="32" t="s">
        <v>7</v>
      </c>
      <c r="D37" s="32" t="s">
        <v>8</v>
      </c>
      <c r="E37" s="32" t="s">
        <v>116</v>
      </c>
      <c r="F37" s="34">
        <f t="shared" si="2"/>
        <v>3</v>
      </c>
      <c r="P37" s="9"/>
      <c r="AG37" s="16">
        <v>3</v>
      </c>
      <c r="AH37" t="s">
        <v>233</v>
      </c>
      <c r="AO37" s="11"/>
      <c r="EA37" s="11"/>
      <c r="EC37" s="11"/>
    </row>
    <row r="38" spans="1:150" hidden="1" x14ac:dyDescent="0.2">
      <c r="A38" s="24" t="s">
        <v>216</v>
      </c>
      <c r="B38" s="25" t="s">
        <v>217</v>
      </c>
      <c r="C38" s="25" t="s">
        <v>7</v>
      </c>
      <c r="D38" s="25" t="s">
        <v>8</v>
      </c>
      <c r="E38" s="25" t="s">
        <v>135</v>
      </c>
      <c r="F38" s="26">
        <f t="shared" si="0"/>
        <v>0</v>
      </c>
    </row>
    <row r="39" spans="1:150" x14ac:dyDescent="0.2">
      <c r="A39" s="24" t="s">
        <v>268</v>
      </c>
      <c r="B39" s="25" t="s">
        <v>269</v>
      </c>
      <c r="C39" s="25" t="s">
        <v>7</v>
      </c>
      <c r="D39" s="25" t="s">
        <v>12</v>
      </c>
      <c r="E39" s="25" t="s">
        <v>20</v>
      </c>
      <c r="F39" s="26">
        <f t="shared" ref="F39:F51" si="3">SUM(G39+I39+K39+M39+O39+AA39+AC39+AG39+BA39+CS39+DA39+DK39+BO39+ES39+CA39+Q39+S39+U39+EQ39+FO39+CC39+BC39++BS39+DQ39+BW39+CO39+FA39+FC39+FE39+FG39+FI39+FK39+FM39+CM39+CQ39+CU39+CW39+CY39+DE39+DG39+DI39+DO39+DW39+DY39+EA39+EC39+EE39+EG39+EK39+EM39+EO39+EU39+EW39+EY39+AE39+DU39+AU39+CG39+DS39+AK39+AO39+AQ39+BE39+BU39+BY39+CI39+CK39+DC39+W39+DM39+BQ39+AM39+AS39+CE39+FQ39+FS39+FU39+BK39+BM39+AI39+AW39+AY39+BG39+BI39)</f>
        <v>14</v>
      </c>
      <c r="N39" s="9"/>
      <c r="V39" s="9"/>
      <c r="AA39" s="11"/>
      <c r="BA39">
        <v>8</v>
      </c>
      <c r="BB39" t="s">
        <v>233</v>
      </c>
      <c r="CU39">
        <v>1</v>
      </c>
      <c r="CV39" s="27" t="s">
        <v>233</v>
      </c>
      <c r="CW39">
        <v>3</v>
      </c>
      <c r="CX39" s="27" t="s">
        <v>233</v>
      </c>
      <c r="DD39" s="9"/>
      <c r="DE39">
        <v>2</v>
      </c>
      <c r="DF39" s="27" t="s">
        <v>233</v>
      </c>
      <c r="DZ39" s="9"/>
      <c r="EA39" s="16"/>
      <c r="EB39" s="9"/>
    </row>
    <row r="40" spans="1:150" x14ac:dyDescent="0.2">
      <c r="A40" s="24" t="s">
        <v>284</v>
      </c>
      <c r="B40" s="25" t="s">
        <v>283</v>
      </c>
      <c r="C40" s="25" t="s">
        <v>7</v>
      </c>
      <c r="D40" s="25" t="s">
        <v>12</v>
      </c>
      <c r="E40" s="25" t="s">
        <v>22</v>
      </c>
      <c r="F40" s="26">
        <f t="shared" si="3"/>
        <v>42</v>
      </c>
      <c r="AN40" s="9"/>
      <c r="AQ40">
        <v>18</v>
      </c>
      <c r="AR40" t="s">
        <v>233</v>
      </c>
      <c r="AS40">
        <v>6</v>
      </c>
      <c r="AT40" t="s">
        <v>233</v>
      </c>
      <c r="DU40">
        <v>18</v>
      </c>
      <c r="DV40" s="27" t="s">
        <v>233</v>
      </c>
    </row>
    <row r="41" spans="1:150" x14ac:dyDescent="0.2">
      <c r="A41" s="24" t="s">
        <v>289</v>
      </c>
      <c r="B41" s="25" t="s">
        <v>290</v>
      </c>
      <c r="C41" s="25" t="s">
        <v>15</v>
      </c>
      <c r="D41" s="25" t="s">
        <v>12</v>
      </c>
      <c r="E41" s="25" t="s">
        <v>428</v>
      </c>
      <c r="F41" s="26">
        <f>SUM(G41+I41+K41+M41+O41+AA41+AC41+AG41+BA41+CS41+DA41+DK41+BO41+ES41+CA41+Q41+S41+U41+EQ41+FO41+CC41+BC41++BS41+DQ41+BW41+CO41+FA41+FC41+FE41+FG41+FI41+FK41+FM41+CM41+CQ41+CU41+CW41+CY41+DE41+DG41+DI41+DO41+DW41+DY41+EA41+EC41+EE41+EG41+EK41+EM41+EO41+EU41+EW41+EY41+AE41+DU41+AU41+CG41+DS41+AK41+AO41+AQ41+BE41+BU41+BY41+CI41+CK41+DC41+W41+DM41+BQ41+AM41+AS41+CE41+FQ41+FS41+FU41+BK41+BM41+AI41+AW41+AY41+BG41+BI41+Y41)</f>
        <v>12</v>
      </c>
      <c r="Y41">
        <v>12</v>
      </c>
      <c r="Z41" t="s">
        <v>233</v>
      </c>
      <c r="AK41" s="11"/>
      <c r="BP41" s="9"/>
      <c r="DZ41" s="9"/>
    </row>
    <row r="42" spans="1:150" x14ac:dyDescent="0.2">
      <c r="A42" s="24" t="s">
        <v>321</v>
      </c>
      <c r="B42" s="25" t="s">
        <v>322</v>
      </c>
      <c r="C42" s="25" t="s">
        <v>7</v>
      </c>
      <c r="D42" s="25" t="s">
        <v>12</v>
      </c>
      <c r="E42" s="25" t="s">
        <v>22</v>
      </c>
      <c r="F42" s="26">
        <f t="shared" si="3"/>
        <v>45</v>
      </c>
      <c r="AM42" s="11"/>
      <c r="AN42" s="9"/>
      <c r="AQ42">
        <v>18</v>
      </c>
      <c r="AR42" t="s">
        <v>233</v>
      </c>
      <c r="AS42">
        <v>6</v>
      </c>
      <c r="AT42" t="s">
        <v>233</v>
      </c>
      <c r="AY42">
        <v>6</v>
      </c>
      <c r="AZ42" t="s">
        <v>233</v>
      </c>
      <c r="BA42">
        <v>8</v>
      </c>
      <c r="BB42" t="s">
        <v>233</v>
      </c>
      <c r="BP42" s="9"/>
      <c r="BS42">
        <v>7</v>
      </c>
      <c r="BT42" s="9" t="s">
        <v>233</v>
      </c>
      <c r="DZ42" s="9"/>
    </row>
    <row r="43" spans="1:150" x14ac:dyDescent="0.2">
      <c r="A43" s="24" t="s">
        <v>344</v>
      </c>
      <c r="B43" s="25" t="s">
        <v>345</v>
      </c>
      <c r="C43" s="25" t="s">
        <v>7</v>
      </c>
      <c r="D43" s="25" t="s">
        <v>12</v>
      </c>
      <c r="E43" s="25" t="s">
        <v>427</v>
      </c>
      <c r="F43" s="26">
        <f t="shared" si="3"/>
        <v>24</v>
      </c>
      <c r="AM43" s="11"/>
      <c r="AN43" s="9"/>
      <c r="AQ43">
        <v>18</v>
      </c>
      <c r="AR43" t="s">
        <v>78</v>
      </c>
      <c r="AS43">
        <v>6</v>
      </c>
      <c r="AT43" t="s">
        <v>78</v>
      </c>
      <c r="BP43" s="9"/>
      <c r="CC43" s="11"/>
    </row>
    <row r="44" spans="1:150" x14ac:dyDescent="0.2">
      <c r="A44" s="24" t="s">
        <v>381</v>
      </c>
      <c r="B44" s="25" t="s">
        <v>384</v>
      </c>
      <c r="C44" s="25" t="s">
        <v>7</v>
      </c>
      <c r="D44" s="25" t="s">
        <v>12</v>
      </c>
      <c r="E44" s="25" t="s">
        <v>116</v>
      </c>
      <c r="F44" s="26">
        <f t="shared" si="3"/>
        <v>20</v>
      </c>
      <c r="DU44">
        <v>18</v>
      </c>
      <c r="DV44" s="27" t="s">
        <v>233</v>
      </c>
      <c r="ES44">
        <v>2</v>
      </c>
      <c r="ET44" s="27" t="s">
        <v>233</v>
      </c>
    </row>
    <row r="45" spans="1:150" x14ac:dyDescent="0.2">
      <c r="A45" s="24" t="s">
        <v>382</v>
      </c>
      <c r="B45" s="25" t="s">
        <v>386</v>
      </c>
      <c r="C45" s="21" t="s">
        <v>387</v>
      </c>
      <c r="D45" s="25" t="s">
        <v>12</v>
      </c>
      <c r="E45" s="25" t="s">
        <v>388</v>
      </c>
      <c r="F45" s="26">
        <f t="shared" si="3"/>
        <v>9</v>
      </c>
      <c r="V45" s="9"/>
      <c r="AA45" s="16">
        <v>3</v>
      </c>
      <c r="AB45" t="s">
        <v>233</v>
      </c>
      <c r="AF45" s="9"/>
      <c r="ES45">
        <v>6</v>
      </c>
      <c r="ET45" s="27" t="s">
        <v>233</v>
      </c>
    </row>
    <row r="46" spans="1:150" x14ac:dyDescent="0.2">
      <c r="A46" s="33" t="s">
        <v>383</v>
      </c>
      <c r="B46" s="32" t="s">
        <v>385</v>
      </c>
      <c r="C46" s="32" t="s">
        <v>7</v>
      </c>
      <c r="D46" s="32" t="s">
        <v>8</v>
      </c>
      <c r="E46" s="32" t="s">
        <v>111</v>
      </c>
      <c r="F46" s="34">
        <f t="shared" si="3"/>
        <v>0</v>
      </c>
    </row>
    <row r="47" spans="1:150" x14ac:dyDescent="0.2">
      <c r="A47" s="24" t="s">
        <v>445</v>
      </c>
      <c r="B47" s="25" t="s">
        <v>413</v>
      </c>
      <c r="C47" s="25" t="s">
        <v>7</v>
      </c>
      <c r="D47" s="25" t="s">
        <v>12</v>
      </c>
      <c r="E47" s="25" t="s">
        <v>116</v>
      </c>
      <c r="F47" s="26">
        <f t="shared" si="3"/>
        <v>40.5</v>
      </c>
      <c r="K47">
        <v>3</v>
      </c>
      <c r="L47" t="s">
        <v>233</v>
      </c>
      <c r="AA47" s="11">
        <v>4.5</v>
      </c>
      <c r="AB47" t="s">
        <v>78</v>
      </c>
      <c r="AF47" s="9"/>
      <c r="AO47">
        <v>2.5</v>
      </c>
      <c r="AP47" t="s">
        <v>233</v>
      </c>
      <c r="AS47">
        <v>6</v>
      </c>
      <c r="AT47" t="s">
        <v>233</v>
      </c>
      <c r="BQ47">
        <v>17</v>
      </c>
      <c r="BR47" t="s">
        <v>233</v>
      </c>
      <c r="CM47">
        <v>4</v>
      </c>
      <c r="CN47" s="9" t="s">
        <v>233</v>
      </c>
      <c r="CR47" s="9"/>
      <c r="DQ47">
        <v>3.5</v>
      </c>
      <c r="DR47" s="27" t="s">
        <v>233</v>
      </c>
    </row>
    <row r="48" spans="1:150" x14ac:dyDescent="0.2">
      <c r="A48" s="24" t="s">
        <v>446</v>
      </c>
      <c r="B48" s="25" t="s">
        <v>414</v>
      </c>
      <c r="C48" s="25" t="s">
        <v>7</v>
      </c>
      <c r="D48" s="25" t="s">
        <v>12</v>
      </c>
      <c r="E48" s="25" t="s">
        <v>111</v>
      </c>
      <c r="F48" s="26">
        <f t="shared" si="3"/>
        <v>22</v>
      </c>
      <c r="J48" s="9"/>
      <c r="S48">
        <v>3.5</v>
      </c>
      <c r="T48" t="s">
        <v>233</v>
      </c>
      <c r="V48" s="9"/>
      <c r="AA48">
        <v>3</v>
      </c>
      <c r="AB48" t="s">
        <v>233</v>
      </c>
      <c r="AF48" s="9"/>
      <c r="AK48">
        <v>3.5</v>
      </c>
      <c r="AL48" t="s">
        <v>233</v>
      </c>
      <c r="AS48" s="11"/>
      <c r="DU48">
        <v>12</v>
      </c>
      <c r="DV48" s="27" t="s">
        <v>233</v>
      </c>
    </row>
    <row r="49" spans="1:154" x14ac:dyDescent="0.2">
      <c r="A49" s="33" t="s">
        <v>447</v>
      </c>
      <c r="B49" s="32" t="s">
        <v>415</v>
      </c>
      <c r="C49" s="32" t="s">
        <v>7</v>
      </c>
      <c r="D49" s="32" t="s">
        <v>8</v>
      </c>
      <c r="E49" s="32" t="s">
        <v>111</v>
      </c>
      <c r="F49" s="34">
        <f t="shared" si="3"/>
        <v>0</v>
      </c>
      <c r="V49" s="9"/>
      <c r="AF49" s="9"/>
    </row>
    <row r="50" spans="1:154" x14ac:dyDescent="0.2">
      <c r="A50" s="24" t="s">
        <v>448</v>
      </c>
      <c r="B50" s="25" t="s">
        <v>440</v>
      </c>
      <c r="C50" s="25" t="s">
        <v>7</v>
      </c>
      <c r="D50" s="25" t="s">
        <v>12</v>
      </c>
      <c r="E50" s="25" t="s">
        <v>116</v>
      </c>
      <c r="F50" s="26">
        <f t="shared" si="3"/>
        <v>31</v>
      </c>
      <c r="AA50" s="11">
        <v>1.5</v>
      </c>
      <c r="AB50" t="s">
        <v>233</v>
      </c>
      <c r="AQ50">
        <v>12</v>
      </c>
      <c r="AR50" t="s">
        <v>233</v>
      </c>
      <c r="AS50">
        <v>6</v>
      </c>
      <c r="AT50" t="s">
        <v>233</v>
      </c>
      <c r="BU50" s="11">
        <v>1.5</v>
      </c>
      <c r="BV50" s="9" t="s">
        <v>233</v>
      </c>
      <c r="CC50">
        <v>4</v>
      </c>
      <c r="CD50" s="9" t="s">
        <v>233</v>
      </c>
      <c r="DU50">
        <v>6</v>
      </c>
      <c r="DV50" s="27" t="s">
        <v>233</v>
      </c>
    </row>
    <row r="51" spans="1:154" x14ac:dyDescent="0.2">
      <c r="A51" s="24" t="s">
        <v>449</v>
      </c>
      <c r="B51" s="25" t="s">
        <v>458</v>
      </c>
      <c r="C51" s="25" t="s">
        <v>7</v>
      </c>
      <c r="D51" s="25" t="s">
        <v>12</v>
      </c>
      <c r="E51" s="25" t="s">
        <v>116</v>
      </c>
      <c r="F51" s="26">
        <f t="shared" si="3"/>
        <v>30</v>
      </c>
      <c r="AQ51">
        <v>18</v>
      </c>
      <c r="AR51" t="s">
        <v>233</v>
      </c>
      <c r="AY51">
        <v>6</v>
      </c>
      <c r="AZ51" t="s">
        <v>233</v>
      </c>
      <c r="DU51">
        <v>6</v>
      </c>
      <c r="DV51" s="27" t="s">
        <v>233</v>
      </c>
    </row>
    <row r="52" spans="1:154" x14ac:dyDescent="0.2">
      <c r="A52" s="24" t="s">
        <v>457</v>
      </c>
      <c r="B52" s="25" t="s">
        <v>459</v>
      </c>
      <c r="C52" s="25" t="s">
        <v>7</v>
      </c>
      <c r="D52" s="25" t="s">
        <v>12</v>
      </c>
      <c r="E52" s="25" t="s">
        <v>460</v>
      </c>
      <c r="F52" s="26">
        <f>SUM(G52+I52+K52+M52+O52+AA52+AC52+AG52+BA52+CS52+DA52+DK52+BO52+ES52+CA52+Q52+S52+U52+EQ52+FO52+CC52+BC52++BS52+DQ52+BW52+CO52+FA52+FC52+FE52+FG52+FI52+FK52+FM52+CM52+CQ52+CU52+CW52+CY52+DE52+DG52+DI52+DO52+DW52+DY52+EA52+EC52+EE52+EG52+EK52+EM52+EO52+EU52+EW52+EY52+AE52+DU52+AU52+CG52+DS52+AK52+AO52+AQ52+BE52+BU52+BY52+CI52+CK52+DC52+W52+DM52+BQ52+AM52+AS52+CE52+FQ52+FS52+FU52+BK52+BM52+AI52+AW52+AY52+BG52+BI52)</f>
        <v>41.5</v>
      </c>
      <c r="K52">
        <v>3</v>
      </c>
      <c r="L52" t="s">
        <v>233</v>
      </c>
      <c r="AA52" s="11">
        <v>1.5</v>
      </c>
      <c r="AB52" t="s">
        <v>233</v>
      </c>
      <c r="AI52">
        <v>1.5</v>
      </c>
      <c r="AJ52" t="s">
        <v>233</v>
      </c>
      <c r="AQ52">
        <v>18</v>
      </c>
      <c r="AR52" t="s">
        <v>233</v>
      </c>
      <c r="AS52">
        <v>6</v>
      </c>
      <c r="AT52" t="s">
        <v>233</v>
      </c>
      <c r="BU52" s="11">
        <v>1.5</v>
      </c>
      <c r="BV52" s="9" t="s">
        <v>233</v>
      </c>
      <c r="CO52">
        <v>3</v>
      </c>
      <c r="CP52" s="27" t="s">
        <v>78</v>
      </c>
      <c r="CS52">
        <v>1</v>
      </c>
      <c r="CT52" s="27" t="s">
        <v>233</v>
      </c>
      <c r="CU52" s="11">
        <v>0.5</v>
      </c>
      <c r="CV52" s="27" t="s">
        <v>233</v>
      </c>
      <c r="CW52">
        <v>1.5</v>
      </c>
      <c r="CX52" s="27" t="s">
        <v>233</v>
      </c>
      <c r="ES52">
        <v>4</v>
      </c>
      <c r="ET52" s="27" t="s">
        <v>327</v>
      </c>
    </row>
    <row r="53" spans="1:154" hidden="1" x14ac:dyDescent="0.2">
      <c r="F53" s="26">
        <f t="shared" si="0"/>
        <v>0</v>
      </c>
    </row>
    <row r="54" spans="1:154" hidden="1" x14ac:dyDescent="0.2">
      <c r="F54" s="26">
        <f t="shared" si="0"/>
        <v>0</v>
      </c>
    </row>
    <row r="55" spans="1:154" x14ac:dyDescent="0.2">
      <c r="A55" s="24" t="s">
        <v>497</v>
      </c>
      <c r="B55" s="25" t="s">
        <v>501</v>
      </c>
      <c r="C55" s="25" t="s">
        <v>7</v>
      </c>
      <c r="D55" s="25" t="s">
        <v>12</v>
      </c>
      <c r="E55" s="25" t="s">
        <v>498</v>
      </c>
      <c r="F55" s="26">
        <f>SUM(G55+I55+K55+M55+O55+AA55+AC55+AG55+BA55+CS55+DA55+DK55+BO55+ES55+CA55+Q55+S55+U55+EQ55+FO55+CC55+BC55++BS55+BW55+CO55+FA55+FC55+FE55+FG55+FI55+FK55+FM55+CM55+CQ55+CU55+CW55+CY55+DE55+DG55+DI55+DO55+DW55+DY55+EA55+EC55+EE55+EG55+EK55+EM55+EO55+EU55+EW55+EY55+AE55+DU55+AU55+CG55+DQ55+AK55+AO55+AQ55+BE55+BU55+BY55+CI55+CK55+DC55+W55+DM55+BQ55+AM55+AS55+CE55+FQ55+FS55+FU55+BK55+BM55+AI55+AW55+AY55+BG55+BI55)</f>
        <v>37.5</v>
      </c>
      <c r="AS55">
        <v>6</v>
      </c>
      <c r="AT55" t="s">
        <v>233</v>
      </c>
      <c r="BR55" s="9"/>
      <c r="BS55">
        <v>7</v>
      </c>
      <c r="BT55" s="9" t="s">
        <v>233</v>
      </c>
      <c r="CM55">
        <v>4</v>
      </c>
      <c r="CN55" s="9" t="s">
        <v>233</v>
      </c>
      <c r="CU55">
        <v>1</v>
      </c>
      <c r="CV55" s="27" t="s">
        <v>233</v>
      </c>
      <c r="CW55">
        <v>3</v>
      </c>
      <c r="CX55" s="27" t="s">
        <v>233</v>
      </c>
      <c r="DE55">
        <v>2</v>
      </c>
      <c r="DF55" s="27" t="s">
        <v>78</v>
      </c>
      <c r="DQ55">
        <v>3.5</v>
      </c>
      <c r="DR55" s="27" t="s">
        <v>78</v>
      </c>
      <c r="ES55">
        <v>8</v>
      </c>
      <c r="ET55" s="27" t="s">
        <v>327</v>
      </c>
      <c r="EU55">
        <v>1.5</v>
      </c>
      <c r="EV55" s="27" t="s">
        <v>233</v>
      </c>
      <c r="EW55">
        <v>1.5</v>
      </c>
      <c r="EX55" s="27" t="s">
        <v>233</v>
      </c>
    </row>
    <row r="56" spans="1:154" x14ac:dyDescent="0.2">
      <c r="A56" s="24" t="s">
        <v>543</v>
      </c>
      <c r="B56" s="25" t="s">
        <v>541</v>
      </c>
      <c r="C56" s="25" t="s">
        <v>7</v>
      </c>
      <c r="D56" s="25" t="s">
        <v>12</v>
      </c>
      <c r="E56" s="25" t="s">
        <v>116</v>
      </c>
      <c r="F56" s="31">
        <f>SUM(G56+I56+K56+M56+O56+AA56+AC56+AG56+BA56+CS56+DA56+DK56+BO56+ES56+CA56+Q56+S56+U56+EQ56+FO56+CC56+BC56++BS56+BW56+CO56+FA56+FC56+FE56+FG56+FI56+FK56+FM56+CM56+CQ56+CU56+CW56+CY56+DE56+DG56+DI56+DO56+DW56+DY56+EA56+EC56+EE56+EG56+EK56+EM56+EO56+EU56+EW56+EY56+AE56+DU56+AU56+CG56+DQ56+AK56+AO56+AQ56+BE56+BU56+BY56+CI56+CK56+DC56+W56+DM56+BQ56+AM56+AS56+CE56+FQ56+FS56+FU56+BK56+BM56+AI56+AW56+AY56+BG56+BI56)</f>
        <v>4</v>
      </c>
      <c r="ES56">
        <v>4</v>
      </c>
      <c r="ET56" s="27" t="s">
        <v>328</v>
      </c>
    </row>
    <row r="57" spans="1:154" x14ac:dyDescent="0.2">
      <c r="A57" s="24" t="s">
        <v>544</v>
      </c>
      <c r="B57" s="25" t="s">
        <v>542</v>
      </c>
      <c r="C57" s="25" t="s">
        <v>7</v>
      </c>
      <c r="D57" s="25" t="s">
        <v>12</v>
      </c>
      <c r="E57" s="25" t="s">
        <v>116</v>
      </c>
      <c r="F57" s="30">
        <v>100</v>
      </c>
    </row>
    <row r="100" spans="1:2" x14ac:dyDescent="0.2">
      <c r="A100" s="29" t="s">
        <v>511</v>
      </c>
      <c r="B100" s="29" t="s">
        <v>510</v>
      </c>
    </row>
    <row r="101" spans="1:2" x14ac:dyDescent="0.2">
      <c r="A101" s="29" t="s">
        <v>521</v>
      </c>
      <c r="B101" s="29" t="s">
        <v>520</v>
      </c>
    </row>
    <row r="102" spans="1:2" x14ac:dyDescent="0.2">
      <c r="A102" s="29" t="s">
        <v>519</v>
      </c>
      <c r="B102" s="29" t="s">
        <v>518</v>
      </c>
    </row>
    <row r="103" spans="1:2" x14ac:dyDescent="0.2">
      <c r="A103" s="29" t="s">
        <v>514</v>
      </c>
      <c r="B103" s="29" t="s">
        <v>515</v>
      </c>
    </row>
    <row r="104" spans="1:2" x14ac:dyDescent="0.2">
      <c r="A104" s="29" t="s">
        <v>512</v>
      </c>
      <c r="B104" s="29" t="s">
        <v>513</v>
      </c>
    </row>
    <row r="105" spans="1:2" x14ac:dyDescent="0.2">
      <c r="A105" s="29" t="s">
        <v>516</v>
      </c>
      <c r="B105" s="29" t="s">
        <v>517</v>
      </c>
    </row>
    <row r="108" spans="1:2" x14ac:dyDescent="0.2">
      <c r="A108" s="28" t="s">
        <v>509</v>
      </c>
    </row>
    <row r="110" spans="1:2" x14ac:dyDescent="0.2">
      <c r="A110" s="78" t="s">
        <v>506</v>
      </c>
      <c r="B110" s="79"/>
    </row>
    <row r="111" spans="1:2" x14ac:dyDescent="0.2">
      <c r="A111" s="79"/>
      <c r="B111" s="79"/>
    </row>
    <row r="112" spans="1:2" x14ac:dyDescent="0.2">
      <c r="A112" s="79"/>
      <c r="B112" s="79"/>
    </row>
    <row r="113" spans="1:2" x14ac:dyDescent="0.2">
      <c r="A113" s="79"/>
      <c r="B113" s="79"/>
    </row>
    <row r="114" spans="1:2" x14ac:dyDescent="0.2">
      <c r="A114" s="80" t="s">
        <v>505</v>
      </c>
      <c r="B114" s="81"/>
    </row>
    <row r="115" spans="1:2" x14ac:dyDescent="0.2">
      <c r="A115" s="81"/>
      <c r="B115" s="81"/>
    </row>
    <row r="116" spans="1:2" x14ac:dyDescent="0.2">
      <c r="A116" s="81"/>
      <c r="B116" s="81"/>
    </row>
    <row r="117" spans="1:2" x14ac:dyDescent="0.2">
      <c r="A117" s="81"/>
      <c r="B117" s="81"/>
    </row>
    <row r="118" spans="1:2" x14ac:dyDescent="0.2">
      <c r="A118" s="82" t="s">
        <v>504</v>
      </c>
      <c r="B118" s="82"/>
    </row>
    <row r="119" spans="1:2" x14ac:dyDescent="0.2">
      <c r="A119" s="82"/>
      <c r="B119" s="82"/>
    </row>
    <row r="120" spans="1:2" x14ac:dyDescent="0.2">
      <c r="A120" s="82"/>
      <c r="B120" s="82"/>
    </row>
    <row r="121" spans="1:2" x14ac:dyDescent="0.2">
      <c r="A121" s="82"/>
      <c r="B121" s="82"/>
    </row>
    <row r="122" spans="1:2" x14ac:dyDescent="0.2">
      <c r="A122" s="83" t="s">
        <v>503</v>
      </c>
      <c r="B122" s="83"/>
    </row>
    <row r="123" spans="1:2" x14ac:dyDescent="0.2">
      <c r="A123" s="83"/>
      <c r="B123" s="83"/>
    </row>
    <row r="124" spans="1:2" x14ac:dyDescent="0.2">
      <c r="A124" s="83"/>
      <c r="B124" s="83"/>
    </row>
    <row r="125" spans="1:2" x14ac:dyDescent="0.2">
      <c r="A125" s="83"/>
      <c r="B125" s="83"/>
    </row>
    <row r="126" spans="1:2" x14ac:dyDescent="0.2">
      <c r="A126" s="84" t="s">
        <v>502</v>
      </c>
      <c r="B126" s="85"/>
    </row>
    <row r="127" spans="1:2" x14ac:dyDescent="0.2">
      <c r="A127" s="85"/>
      <c r="B127" s="85"/>
    </row>
    <row r="128" spans="1:2" x14ac:dyDescent="0.2">
      <c r="A128" s="85"/>
      <c r="B128" s="85"/>
    </row>
    <row r="129" spans="1:2" x14ac:dyDescent="0.2">
      <c r="A129" s="85"/>
      <c r="B129" s="85"/>
    </row>
    <row r="130" spans="1:2" x14ac:dyDescent="0.2">
      <c r="A130" s="86" t="s">
        <v>507</v>
      </c>
      <c r="B130" s="86"/>
    </row>
    <row r="131" spans="1:2" x14ac:dyDescent="0.2">
      <c r="A131" s="86"/>
      <c r="B131" s="86"/>
    </row>
    <row r="132" spans="1:2" x14ac:dyDescent="0.2">
      <c r="A132" s="86"/>
      <c r="B132" s="86"/>
    </row>
    <row r="133" spans="1:2" x14ac:dyDescent="0.2">
      <c r="A133" s="86"/>
      <c r="B133" s="86"/>
    </row>
    <row r="134" spans="1:2" x14ac:dyDescent="0.2">
      <c r="A134" s="87" t="s">
        <v>508</v>
      </c>
      <c r="B134" s="88"/>
    </row>
    <row r="135" spans="1:2" x14ac:dyDescent="0.2">
      <c r="A135" s="89"/>
      <c r="B135" s="88"/>
    </row>
    <row r="136" spans="1:2" x14ac:dyDescent="0.2">
      <c r="A136" s="89"/>
      <c r="B136" s="88"/>
    </row>
    <row r="137" spans="1:2" x14ac:dyDescent="0.2">
      <c r="A137" s="89"/>
      <c r="B137" s="88"/>
    </row>
    <row r="138" spans="1:2" x14ac:dyDescent="0.2">
      <c r="A138" s="90" t="s">
        <v>522</v>
      </c>
      <c r="B138" s="91"/>
    </row>
    <row r="139" spans="1:2" x14ac:dyDescent="0.2">
      <c r="A139" s="91"/>
      <c r="B139" s="91"/>
    </row>
    <row r="140" spans="1:2" x14ac:dyDescent="0.2">
      <c r="A140" s="91"/>
      <c r="B140" s="91"/>
    </row>
    <row r="141" spans="1:2" x14ac:dyDescent="0.2">
      <c r="A141" s="91"/>
      <c r="B141" s="91"/>
    </row>
  </sheetData>
  <autoFilter ref="A7:ET57" xr:uid="{00000000-0009-0000-0000-00000D000000}">
    <filterColumn colId="3">
      <filters>
        <filter val="Aktīvs"/>
      </filters>
    </filterColumn>
  </autoFilter>
  <sortState xmlns:xlrd2="http://schemas.microsoft.com/office/spreadsheetml/2017/richdata2" ref="A100:B105">
    <sortCondition ref="B100:B105"/>
  </sortState>
  <mergeCells count="162">
    <mergeCell ref="EU1:EV4"/>
    <mergeCell ref="EU5:EV5"/>
    <mergeCell ref="EW1:EX4"/>
    <mergeCell ref="EW5:EX5"/>
    <mergeCell ref="EY1:EZ4"/>
    <mergeCell ref="EY5:EZ5"/>
    <mergeCell ref="FA5:FB5"/>
    <mergeCell ref="FA1:FB4"/>
    <mergeCell ref="EI1:EJ4"/>
    <mergeCell ref="EI5:EJ5"/>
    <mergeCell ref="EM1:EN4"/>
    <mergeCell ref="EO1:EP4"/>
    <mergeCell ref="EQ1:ER4"/>
    <mergeCell ref="ES1:ET4"/>
    <mergeCell ref="A110:B113"/>
    <mergeCell ref="A114:B117"/>
    <mergeCell ref="A118:B121"/>
    <mergeCell ref="A122:B125"/>
    <mergeCell ref="A126:B129"/>
    <mergeCell ref="A130:B133"/>
    <mergeCell ref="A134:B137"/>
    <mergeCell ref="A138:B141"/>
    <mergeCell ref="AA1:AB4"/>
    <mergeCell ref="Y1:Z4"/>
    <mergeCell ref="Y5:Z5"/>
    <mergeCell ref="A1:E2"/>
    <mergeCell ref="F1:F4"/>
    <mergeCell ref="G1:H4"/>
    <mergeCell ref="I1:J4"/>
    <mergeCell ref="K1:L4"/>
    <mergeCell ref="M1:N4"/>
    <mergeCell ref="O1:P4"/>
    <mergeCell ref="Q1:R4"/>
    <mergeCell ref="S1:T4"/>
    <mergeCell ref="U1:V4"/>
    <mergeCell ref="W1:X4"/>
    <mergeCell ref="G5:H5"/>
    <mergeCell ref="I5:J5"/>
    <mergeCell ref="AU1:AV4"/>
    <mergeCell ref="AW1:AX4"/>
    <mergeCell ref="AS1:AT4"/>
    <mergeCell ref="AC1:AD4"/>
    <mergeCell ref="AE1:AF4"/>
    <mergeCell ref="AG1:AH4"/>
    <mergeCell ref="AI1:AJ4"/>
    <mergeCell ref="AK1:AL4"/>
    <mergeCell ref="AM1:AN4"/>
    <mergeCell ref="AO1:AP4"/>
    <mergeCell ref="AQ1:AR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BS1:BT4"/>
    <mergeCell ref="BU1:BV4"/>
    <mergeCell ref="BW1:BX4"/>
    <mergeCell ref="BY1:BZ4"/>
    <mergeCell ref="CA1:CB4"/>
    <mergeCell ref="CC1:CD4"/>
    <mergeCell ref="CE1:CF4"/>
    <mergeCell ref="CG1:CH4"/>
    <mergeCell ref="CI1:CJ4"/>
    <mergeCell ref="CK1:CL4"/>
    <mergeCell ref="CM1:CN4"/>
    <mergeCell ref="CO1:CP4"/>
    <mergeCell ref="CQ1:CR4"/>
    <mergeCell ref="CS1:CT4"/>
    <mergeCell ref="CU1:CV4"/>
    <mergeCell ref="CW1:CX4"/>
    <mergeCell ref="CY1:CZ4"/>
    <mergeCell ref="DA1:DB4"/>
    <mergeCell ref="DC1:DD4"/>
    <mergeCell ref="DE1:DF4"/>
    <mergeCell ref="DG1:DH4"/>
    <mergeCell ref="DI1:DJ4"/>
    <mergeCell ref="DK1:DL4"/>
    <mergeCell ref="DM1:DN4"/>
    <mergeCell ref="DO1:DP4"/>
    <mergeCell ref="DQ1:DR4"/>
    <mergeCell ref="DS1:DT4"/>
    <mergeCell ref="DU1:DV4"/>
    <mergeCell ref="DW1:DX4"/>
    <mergeCell ref="DY1:DZ4"/>
    <mergeCell ref="EA1:EB4"/>
    <mergeCell ref="EC1:ED4"/>
    <mergeCell ref="EE1:EF4"/>
    <mergeCell ref="EG1:EH4"/>
    <mergeCell ref="EK1:EL4"/>
    <mergeCell ref="K5:L5"/>
    <mergeCell ref="M5:N5"/>
    <mergeCell ref="O5:P5"/>
    <mergeCell ref="Q5:R5"/>
    <mergeCell ref="S5:T5"/>
    <mergeCell ref="U5:V5"/>
    <mergeCell ref="W5:X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Q5:BR5"/>
    <mergeCell ref="BS5:BT5"/>
    <mergeCell ref="BU5:BV5"/>
    <mergeCell ref="BW5:BX5"/>
    <mergeCell ref="BY5:BZ5"/>
    <mergeCell ref="CA5:CB5"/>
    <mergeCell ref="CC5:CD5"/>
    <mergeCell ref="BO5:BP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EM5:EN5"/>
    <mergeCell ref="EO5:EP5"/>
    <mergeCell ref="EQ5:ER5"/>
    <mergeCell ref="ES5:ET5"/>
    <mergeCell ref="DY5:DZ5"/>
    <mergeCell ref="EA5:EB5"/>
    <mergeCell ref="EC5:ED5"/>
    <mergeCell ref="EE5:EF5"/>
    <mergeCell ref="EG5:EH5"/>
    <mergeCell ref="EK5:EL5"/>
  </mergeCells>
  <conditionalFormatting sqref="C8:C52">
    <cfRule type="cellIs" dxfId="19" priority="14" stopIfTrue="1" operator="equal">
      <formula>"Starptautiskā"</formula>
    </cfRule>
    <cfRule type="cellIs" dxfId="18" priority="15" stopIfTrue="1" operator="equal">
      <formula>"Nacionālā"</formula>
    </cfRule>
  </conditionalFormatting>
  <conditionalFormatting sqref="C55:C57">
    <cfRule type="cellIs" dxfId="17" priority="8" stopIfTrue="1" operator="equal">
      <formula>"Starptautiskā"</formula>
    </cfRule>
    <cfRule type="cellIs" dxfId="16" priority="9" stopIfTrue="1" operator="equal">
      <formula>"Nacionālā"</formula>
    </cfRule>
  </conditionalFormatting>
  <conditionalFormatting sqref="D8:D52">
    <cfRule type="cellIs" dxfId="15" priority="10" stopIfTrue="1" operator="equal">
      <formula>"Neaktīvs"</formula>
    </cfRule>
    <cfRule type="cellIs" dxfId="14" priority="11" stopIfTrue="1" operator="equal">
      <formula>"Aktīvs"</formula>
    </cfRule>
  </conditionalFormatting>
  <conditionalFormatting sqref="D55:D57">
    <cfRule type="cellIs" dxfId="13" priority="6" stopIfTrue="1" operator="equal">
      <formula>"Neaktīvs"</formula>
    </cfRule>
    <cfRule type="cellIs" dxfId="12" priority="7" stopIfTrue="1" operator="equal">
      <formula>"Aktīvs"</formula>
    </cfRule>
  </conditionalFormatting>
  <conditionalFormatting sqref="F1:F55 F57">
    <cfRule type="cellIs" dxfId="11" priority="56" stopIfTrue="1" operator="equal">
      <formula>0</formula>
    </cfRule>
    <cfRule type="cellIs" dxfId="10" priority="57" stopIfTrue="1" operator="between">
      <formula>0</formula>
      <formula>9.5</formula>
    </cfRule>
    <cfRule type="cellIs" dxfId="9" priority="58" stopIfTrue="1" operator="greaterThanOrEqual">
      <formula>10</formula>
    </cfRule>
  </conditionalFormatting>
  <conditionalFormatting sqref="F56">
    <cfRule type="cellIs" dxfId="8" priority="4" stopIfTrue="1" operator="equal">
      <formula>"Neaktīvs"</formula>
    </cfRule>
    <cfRule type="cellIs" dxfId="7" priority="5" stopIfTrue="1" operator="equal">
      <formula>"Aktīvs"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0EED6-BC67-4E49-A9F7-12D28EF68A62}">
  <sheetPr filterMode="1"/>
  <dimension ref="A1:FB139"/>
  <sheetViews>
    <sheetView tabSelected="1" workbookViewId="0">
      <pane xSplit="6" ySplit="9" topLeftCell="M10" activePane="bottomRight" state="frozen"/>
      <selection pane="topRight" activeCell="G1" sqref="G1"/>
      <selection pane="bottomLeft" activeCell="A10" sqref="A10"/>
      <selection pane="bottomRight" sqref="A1:E2"/>
    </sheetView>
  </sheetViews>
  <sheetFormatPr defaultRowHeight="12.75" x14ac:dyDescent="0.2"/>
  <cols>
    <col min="1" max="1" width="22.5703125" bestFit="1" customWidth="1"/>
    <col min="2" max="2" width="9.140625" customWidth="1"/>
    <col min="3" max="3" width="18.28515625" bestFit="1" customWidth="1"/>
    <col min="4" max="4" width="8.140625" bestFit="1" customWidth="1"/>
    <col min="5" max="5" width="16.42578125" bestFit="1" customWidth="1"/>
    <col min="6" max="6" width="6" bestFit="1" customWidth="1"/>
    <col min="7" max="7" width="5.5703125" customWidth="1"/>
    <col min="8" max="8" width="5.7109375" customWidth="1"/>
    <col min="9" max="10" width="4.42578125" customWidth="1"/>
    <col min="11" max="11" width="4.28515625" customWidth="1"/>
    <col min="12" max="12" width="3.85546875" bestFit="1" customWidth="1"/>
    <col min="13" max="13" width="4.140625" customWidth="1"/>
    <col min="14" max="14" width="3.85546875" bestFit="1" customWidth="1"/>
    <col min="15" max="15" width="5" customWidth="1"/>
    <col min="16" max="16" width="3.85546875" bestFit="1" customWidth="1"/>
    <col min="17" max="17" width="4" bestFit="1" customWidth="1"/>
    <col min="18" max="18" width="3.85546875" bestFit="1" customWidth="1"/>
    <col min="19" max="19" width="3.85546875" customWidth="1"/>
    <col min="20" max="20" width="5.28515625" customWidth="1"/>
    <col min="21" max="21" width="4.5703125" customWidth="1"/>
    <col min="22" max="22" width="4.7109375" customWidth="1"/>
    <col min="23" max="23" width="2.85546875" bestFit="1" customWidth="1"/>
    <col min="24" max="26" width="5.140625" customWidth="1"/>
    <col min="27" max="27" width="4.28515625" customWidth="1"/>
    <col min="28" max="37" width="4.5703125" customWidth="1"/>
    <col min="38" max="38" width="5.42578125" bestFit="1" customWidth="1"/>
    <col min="39" max="39" width="4" bestFit="1" customWidth="1"/>
    <col min="40" max="40" width="3.85546875" bestFit="1" customWidth="1"/>
    <col min="41" max="41" width="4.5703125" customWidth="1"/>
    <col min="42" max="42" width="3.85546875" bestFit="1" customWidth="1"/>
    <col min="43" max="43" width="4.85546875" customWidth="1"/>
    <col min="44" max="44" width="4.85546875" bestFit="1" customWidth="1"/>
    <col min="45" max="45" width="4.5703125" bestFit="1" customWidth="1"/>
    <col min="46" max="46" width="3.85546875" bestFit="1" customWidth="1"/>
    <col min="47" max="47" width="4.5703125" bestFit="1" customWidth="1"/>
    <col min="48" max="48" width="3.85546875" bestFit="1" customWidth="1"/>
    <col min="49" max="52" width="3.85546875" customWidth="1"/>
    <col min="53" max="53" width="4.42578125" customWidth="1"/>
    <col min="54" max="54" width="3.85546875" bestFit="1" customWidth="1"/>
    <col min="55" max="55" width="2.85546875" bestFit="1" customWidth="1"/>
    <col min="56" max="56" width="5" customWidth="1"/>
    <col min="57" max="57" width="3.85546875" customWidth="1"/>
    <col min="58" max="58" width="4.7109375" customWidth="1"/>
    <col min="59" max="61" width="4.140625" customWidth="1"/>
    <col min="62" max="62" width="4.7109375" customWidth="1"/>
    <col min="63" max="63" width="4" bestFit="1" customWidth="1"/>
    <col min="64" max="64" width="3.85546875" bestFit="1" customWidth="1"/>
    <col min="65" max="65" width="4.7109375" customWidth="1"/>
    <col min="66" max="66" width="3.85546875" bestFit="1" customWidth="1"/>
    <col min="67" max="67" width="2.85546875" bestFit="1" customWidth="1"/>
    <col min="68" max="68" width="5.140625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3.5703125" bestFit="1" customWidth="1"/>
    <col min="74" max="74" width="3.85546875" bestFit="1" customWidth="1"/>
    <col min="75" max="75" width="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3.2851562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5" customWidth="1"/>
    <col min="89" max="89" width="2.85546875" bestFit="1" customWidth="1"/>
    <col min="90" max="90" width="5.140625" customWidth="1"/>
    <col min="91" max="91" width="3" bestFit="1" customWidth="1"/>
    <col min="92" max="92" width="3.85546875" bestFit="1" customWidth="1"/>
    <col min="93" max="93" width="2.85546875" bestFit="1" customWidth="1"/>
    <col min="94" max="94" width="4.5703125" customWidth="1"/>
    <col min="95" max="95" width="2.85546875" bestFit="1" customWidth="1"/>
    <col min="96" max="96" width="4.7109375" customWidth="1"/>
    <col min="97" max="97" width="2.85546875" bestFit="1" customWidth="1"/>
    <col min="98" max="98" width="4.28515625" customWidth="1"/>
    <col min="99" max="99" width="3.28515625" bestFit="1" customWidth="1"/>
    <col min="100" max="100" width="3.85546875" bestFit="1" customWidth="1"/>
    <col min="101" max="101" width="3.71093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3.570312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4" bestFit="1" customWidth="1"/>
    <col min="122" max="122" width="3.85546875" bestFit="1" customWidth="1"/>
    <col min="123" max="123" width="4" bestFit="1" customWidth="1"/>
    <col min="124" max="124" width="3.85546875" bestFit="1" customWidth="1"/>
    <col min="125" max="125" width="3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4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4" bestFit="1" customWidth="1"/>
    <col min="136" max="136" width="3.85546875" bestFit="1" customWidth="1"/>
    <col min="137" max="137" width="2.85546875" bestFit="1" customWidth="1"/>
    <col min="138" max="138" width="3.85546875" bestFit="1" customWidth="1"/>
    <col min="139" max="139" width="2.85546875" bestFit="1" customWidth="1"/>
    <col min="140" max="140" width="5.42578125" bestFit="1" customWidth="1"/>
    <col min="141" max="141" width="2.8554687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3.5703125" bestFit="1" customWidth="1"/>
    <col min="146" max="146" width="3.85546875" bestFit="1" customWidth="1"/>
    <col min="147" max="147" width="2.85546875" bestFit="1" customWidth="1"/>
    <col min="148" max="148" width="3.85546875" bestFit="1" customWidth="1"/>
    <col min="149" max="149" width="2.85546875" bestFit="1" customWidth="1"/>
    <col min="150" max="150" width="5.42578125" bestFit="1" customWidth="1"/>
    <col min="151" max="151" width="4" bestFit="1" customWidth="1"/>
    <col min="152" max="152" width="3.85546875" bestFit="1" customWidth="1"/>
    <col min="153" max="153" width="4" bestFit="1" customWidth="1"/>
    <col min="154" max="154" width="3.85546875" bestFit="1" customWidth="1"/>
    <col min="155" max="155" width="2.85546875" bestFit="1" customWidth="1"/>
    <col min="156" max="156" width="3.85546875" bestFit="1" customWidth="1"/>
    <col min="157" max="157" width="2.85546875" bestFit="1" customWidth="1"/>
    <col min="158" max="158" width="3.85546875" bestFit="1" customWidth="1"/>
  </cols>
  <sheetData>
    <row r="1" spans="1:158" ht="12.75" customHeight="1" x14ac:dyDescent="0.2">
      <c r="A1" s="63" t="s">
        <v>336</v>
      </c>
      <c r="B1" s="63"/>
      <c r="C1" s="63"/>
      <c r="D1" s="63"/>
      <c r="E1" s="63"/>
      <c r="F1" s="67" t="s">
        <v>136</v>
      </c>
      <c r="G1" s="40" t="s">
        <v>556</v>
      </c>
      <c r="H1" s="40"/>
      <c r="I1" s="40" t="s">
        <v>557</v>
      </c>
      <c r="J1" s="40"/>
      <c r="K1" s="40" t="s">
        <v>472</v>
      </c>
      <c r="L1" s="40"/>
      <c r="M1" s="49" t="s">
        <v>558</v>
      </c>
      <c r="N1" s="92"/>
      <c r="O1" s="40" t="s">
        <v>473</v>
      </c>
      <c r="P1" s="40"/>
      <c r="Q1" s="40" t="s">
        <v>474</v>
      </c>
      <c r="R1" s="40"/>
      <c r="S1" s="93" t="s">
        <v>475</v>
      </c>
      <c r="T1" s="93"/>
      <c r="U1" s="69" t="s">
        <v>559</v>
      </c>
      <c r="V1" s="40"/>
      <c r="W1" s="41" t="s">
        <v>484</v>
      </c>
      <c r="X1" s="41"/>
      <c r="Y1" s="69" t="s">
        <v>494</v>
      </c>
      <c r="Z1" s="40"/>
      <c r="AA1" s="40" t="s">
        <v>561</v>
      </c>
      <c r="AB1" s="40"/>
      <c r="AC1" s="49" t="s">
        <v>562</v>
      </c>
      <c r="AD1" s="92"/>
      <c r="AE1" s="74" t="s">
        <v>477</v>
      </c>
      <c r="AF1" s="74"/>
      <c r="AG1" s="40" t="s">
        <v>475</v>
      </c>
      <c r="AH1" s="40"/>
      <c r="AI1" s="74" t="s">
        <v>476</v>
      </c>
      <c r="AJ1" s="74"/>
      <c r="AK1" s="61" t="s">
        <v>418</v>
      </c>
      <c r="AL1" s="62"/>
      <c r="AM1" s="69" t="s">
        <v>581</v>
      </c>
      <c r="AN1" s="40"/>
      <c r="AO1" s="61" t="s">
        <v>539</v>
      </c>
      <c r="AP1" s="62"/>
      <c r="AQ1" s="54" t="s">
        <v>481</v>
      </c>
      <c r="AR1" s="54"/>
      <c r="AS1" s="54" t="s">
        <v>482</v>
      </c>
      <c r="AT1" s="54"/>
      <c r="AU1" s="74" t="s">
        <v>483</v>
      </c>
      <c r="AV1" s="74"/>
      <c r="AW1" s="61" t="s">
        <v>453</v>
      </c>
      <c r="AX1" s="62"/>
      <c r="AY1" s="61" t="s">
        <v>582</v>
      </c>
      <c r="AZ1" s="62"/>
      <c r="BA1" s="61" t="s">
        <v>479</v>
      </c>
      <c r="BB1" s="62"/>
    </row>
    <row r="2" spans="1:158" x14ac:dyDescent="0.2">
      <c r="A2" s="63"/>
      <c r="B2" s="63"/>
      <c r="C2" s="63"/>
      <c r="D2" s="63"/>
      <c r="E2" s="63"/>
      <c r="F2" s="67"/>
      <c r="G2" s="40"/>
      <c r="H2" s="40"/>
      <c r="I2" s="40"/>
      <c r="J2" s="40"/>
      <c r="K2" s="40"/>
      <c r="L2" s="40"/>
      <c r="M2" s="92"/>
      <c r="N2" s="92"/>
      <c r="O2" s="40"/>
      <c r="P2" s="40"/>
      <c r="Q2" s="40"/>
      <c r="R2" s="40"/>
      <c r="S2" s="93"/>
      <c r="T2" s="93"/>
      <c r="U2" s="40"/>
      <c r="V2" s="40"/>
      <c r="W2" s="41"/>
      <c r="X2" s="41"/>
      <c r="Y2" s="40"/>
      <c r="Z2" s="40"/>
      <c r="AA2" s="40"/>
      <c r="AB2" s="40"/>
      <c r="AC2" s="92"/>
      <c r="AD2" s="92"/>
      <c r="AE2" s="74"/>
      <c r="AF2" s="74"/>
      <c r="AG2" s="40"/>
      <c r="AH2" s="40"/>
      <c r="AI2" s="74"/>
      <c r="AJ2" s="74"/>
      <c r="AK2" s="62"/>
      <c r="AL2" s="62"/>
      <c r="AM2" s="40"/>
      <c r="AN2" s="40"/>
      <c r="AO2" s="62"/>
      <c r="AP2" s="62"/>
      <c r="AQ2" s="54"/>
      <c r="AR2" s="54"/>
      <c r="AS2" s="54"/>
      <c r="AT2" s="54"/>
      <c r="AU2" s="74"/>
      <c r="AV2" s="74"/>
      <c r="AW2" s="62"/>
      <c r="AX2" s="62"/>
      <c r="AY2" s="62"/>
      <c r="AZ2" s="62"/>
      <c r="BA2" s="62"/>
      <c r="BB2" s="62"/>
    </row>
    <row r="3" spans="1:158" ht="21" customHeight="1" x14ac:dyDescent="0.2">
      <c r="A3" s="6" t="s">
        <v>563</v>
      </c>
      <c r="F3" s="67"/>
      <c r="G3" s="40"/>
      <c r="H3" s="40"/>
      <c r="I3" s="40"/>
      <c r="J3" s="40"/>
      <c r="K3" s="40"/>
      <c r="L3" s="40"/>
      <c r="M3" s="92"/>
      <c r="N3" s="92"/>
      <c r="O3" s="40"/>
      <c r="P3" s="40"/>
      <c r="Q3" s="40"/>
      <c r="R3" s="40"/>
      <c r="S3" s="93"/>
      <c r="T3" s="93"/>
      <c r="U3" s="40"/>
      <c r="V3" s="40"/>
      <c r="W3" s="41"/>
      <c r="X3" s="41"/>
      <c r="Y3" s="40"/>
      <c r="Z3" s="40"/>
      <c r="AA3" s="40"/>
      <c r="AB3" s="40"/>
      <c r="AC3" s="92"/>
      <c r="AD3" s="92"/>
      <c r="AE3" s="74"/>
      <c r="AF3" s="74"/>
      <c r="AG3" s="40"/>
      <c r="AH3" s="40"/>
      <c r="AI3" s="74"/>
      <c r="AJ3" s="74"/>
      <c r="AK3" s="62"/>
      <c r="AL3" s="62"/>
      <c r="AM3" s="40"/>
      <c r="AN3" s="40"/>
      <c r="AO3" s="62"/>
      <c r="AP3" s="62"/>
      <c r="AQ3" s="54"/>
      <c r="AR3" s="54"/>
      <c r="AS3" s="54"/>
      <c r="AT3" s="54"/>
      <c r="AU3" s="74"/>
      <c r="AV3" s="74"/>
      <c r="AW3" s="62"/>
      <c r="AX3" s="62"/>
      <c r="AY3" s="62"/>
      <c r="AZ3" s="62"/>
      <c r="BA3" s="62"/>
      <c r="BB3" s="62"/>
    </row>
    <row r="4" spans="1:158" ht="25.35" customHeight="1" x14ac:dyDescent="0.2">
      <c r="F4" s="67"/>
      <c r="G4" s="40"/>
      <c r="H4" s="40"/>
      <c r="I4" s="40"/>
      <c r="J4" s="40"/>
      <c r="K4" s="40"/>
      <c r="L4" s="40"/>
      <c r="M4" s="92"/>
      <c r="N4" s="92"/>
      <c r="O4" s="40"/>
      <c r="P4" s="40"/>
      <c r="Q4" s="40"/>
      <c r="R4" s="40"/>
      <c r="S4" s="93"/>
      <c r="T4" s="93"/>
      <c r="U4" s="40"/>
      <c r="V4" s="40"/>
      <c r="W4" s="41"/>
      <c r="X4" s="41"/>
      <c r="Y4" s="40"/>
      <c r="Z4" s="40"/>
      <c r="AA4" s="40"/>
      <c r="AB4" s="40"/>
      <c r="AC4" s="92"/>
      <c r="AD4" s="92"/>
      <c r="AE4" s="74"/>
      <c r="AF4" s="74"/>
      <c r="AG4" s="40"/>
      <c r="AH4" s="40"/>
      <c r="AI4" s="74"/>
      <c r="AJ4" s="74"/>
      <c r="AK4" s="62"/>
      <c r="AL4" s="62"/>
      <c r="AM4" s="40"/>
      <c r="AN4" s="40"/>
      <c r="AO4" s="62"/>
      <c r="AP4" s="62"/>
      <c r="AQ4" s="54"/>
      <c r="AR4" s="54"/>
      <c r="AS4" s="54"/>
      <c r="AT4" s="54"/>
      <c r="AU4" s="74"/>
      <c r="AV4" s="74"/>
      <c r="AW4" s="62"/>
      <c r="AX4" s="62"/>
      <c r="AY4" s="62"/>
      <c r="AZ4" s="62"/>
      <c r="BA4" s="62"/>
      <c r="BB4" s="62"/>
    </row>
    <row r="5" spans="1:158" x14ac:dyDescent="0.2">
      <c r="G5" s="36">
        <v>45305</v>
      </c>
      <c r="H5" s="37"/>
      <c r="I5" s="36">
        <v>45318</v>
      </c>
      <c r="J5" s="37"/>
      <c r="K5" s="36">
        <v>45325</v>
      </c>
      <c r="L5" s="37"/>
      <c r="M5" s="36">
        <v>45332</v>
      </c>
      <c r="N5" s="37"/>
      <c r="O5" s="36">
        <v>45339</v>
      </c>
      <c r="P5" s="37"/>
      <c r="Q5" s="36">
        <v>45346</v>
      </c>
      <c r="R5" s="36"/>
      <c r="S5" s="36">
        <v>45353</v>
      </c>
      <c r="T5" s="36"/>
      <c r="U5" s="36">
        <v>45360</v>
      </c>
      <c r="V5" s="36"/>
      <c r="W5" s="36">
        <v>45374</v>
      </c>
      <c r="X5" s="37"/>
      <c r="Y5" s="36">
        <v>45374</v>
      </c>
      <c r="Z5" s="37"/>
      <c r="AA5" s="36">
        <v>45374</v>
      </c>
      <c r="AB5" s="37"/>
      <c r="AC5" s="36">
        <v>45380</v>
      </c>
      <c r="AD5" s="37"/>
      <c r="AE5" s="36">
        <v>45381</v>
      </c>
      <c r="AF5" s="37"/>
      <c r="AG5" s="36">
        <v>45381</v>
      </c>
      <c r="AH5" s="37"/>
      <c r="AI5" s="36">
        <v>45395</v>
      </c>
      <c r="AJ5" s="37"/>
      <c r="AK5" s="36">
        <v>45399</v>
      </c>
      <c r="AL5" s="37"/>
      <c r="AM5" s="36">
        <v>45402</v>
      </c>
      <c r="AN5" s="37"/>
      <c r="AO5" s="36">
        <v>45407</v>
      </c>
      <c r="AP5" s="37"/>
      <c r="AQ5" s="36">
        <v>45409</v>
      </c>
      <c r="AR5" s="37"/>
      <c r="AS5" s="36">
        <v>45409</v>
      </c>
      <c r="AT5" s="37"/>
      <c r="AU5" s="36">
        <v>45409</v>
      </c>
      <c r="AV5" s="37"/>
      <c r="AW5" s="36">
        <v>45412</v>
      </c>
      <c r="AX5" s="37"/>
      <c r="AY5" s="36">
        <v>45412</v>
      </c>
      <c r="AZ5" s="37"/>
      <c r="BA5" s="36">
        <v>45415</v>
      </c>
      <c r="BB5" s="37"/>
      <c r="BC5" s="36"/>
      <c r="BD5" s="37"/>
      <c r="BE5" s="36"/>
      <c r="BF5" s="37"/>
      <c r="BG5" s="36"/>
      <c r="BH5" s="37"/>
      <c r="BI5" s="36"/>
      <c r="BJ5" s="37"/>
      <c r="BK5" s="36"/>
      <c r="BL5" s="37"/>
      <c r="BM5" s="36"/>
      <c r="BN5" s="37"/>
      <c r="BO5" s="36"/>
      <c r="BP5" s="36"/>
      <c r="BQ5" s="36"/>
      <c r="BR5" s="37"/>
      <c r="BS5" s="36"/>
      <c r="BT5" s="37"/>
      <c r="BU5" s="36"/>
      <c r="BV5" s="37"/>
      <c r="BW5" s="36"/>
      <c r="BX5" s="37"/>
      <c r="BY5" s="36"/>
      <c r="BZ5" s="37"/>
      <c r="CA5" s="36"/>
      <c r="CB5" s="37"/>
      <c r="CC5" s="36"/>
      <c r="CD5" s="37"/>
      <c r="CE5" s="36"/>
      <c r="CF5" s="37"/>
      <c r="CG5" s="36"/>
      <c r="CH5" s="37"/>
      <c r="CI5" s="36"/>
      <c r="CJ5" s="37"/>
      <c r="CK5" s="36"/>
      <c r="CL5" s="37"/>
      <c r="CM5" s="36"/>
      <c r="CN5" s="37"/>
      <c r="CO5" s="36"/>
      <c r="CP5" s="37"/>
      <c r="CQ5" s="36"/>
      <c r="CR5" s="37"/>
      <c r="CS5" s="36"/>
      <c r="CT5" s="37"/>
      <c r="CU5" s="36"/>
      <c r="CV5" s="37"/>
      <c r="CW5" s="36"/>
      <c r="CX5" s="37"/>
      <c r="CY5" s="36"/>
      <c r="CZ5" s="37"/>
      <c r="DA5" s="36"/>
      <c r="DB5" s="37"/>
      <c r="DC5" s="36"/>
      <c r="DD5" s="37"/>
      <c r="DE5" s="36"/>
      <c r="DF5" s="37"/>
      <c r="DG5" s="36"/>
      <c r="DH5" s="37"/>
      <c r="DI5" s="36"/>
      <c r="DJ5" s="37"/>
      <c r="DK5" s="36"/>
      <c r="DL5" s="37"/>
      <c r="DM5" s="36"/>
      <c r="DN5" s="37"/>
      <c r="DO5" s="36"/>
      <c r="DP5" s="37"/>
      <c r="DQ5" s="36"/>
      <c r="DR5" s="37"/>
      <c r="DS5" s="36"/>
      <c r="DT5" s="37"/>
      <c r="DU5" s="36"/>
      <c r="DV5" s="37"/>
      <c r="DW5" s="36"/>
      <c r="DX5" s="37"/>
      <c r="DY5" s="36"/>
      <c r="DZ5" s="37"/>
      <c r="EA5" s="36"/>
      <c r="EB5" s="37"/>
      <c r="EC5" s="36"/>
      <c r="ED5" s="37"/>
      <c r="EE5" s="36"/>
      <c r="EF5" s="37"/>
      <c r="EG5" s="36"/>
      <c r="EH5" s="37"/>
      <c r="EI5" s="36"/>
      <c r="EJ5" s="37"/>
      <c r="EK5" s="36"/>
      <c r="EL5" s="37"/>
      <c r="EM5" s="36"/>
      <c r="EN5" s="37"/>
      <c r="EO5" s="36"/>
      <c r="EP5" s="37"/>
      <c r="EQ5" s="36"/>
      <c r="ER5" s="37"/>
      <c r="ES5" s="36"/>
      <c r="ET5" s="37"/>
      <c r="EU5" s="36"/>
      <c r="EV5" s="36"/>
      <c r="EW5" s="36"/>
      <c r="EX5" s="37"/>
      <c r="EY5" s="36"/>
      <c r="EZ5" s="37"/>
      <c r="FA5" s="36"/>
      <c r="FB5" s="37"/>
    </row>
    <row r="6" spans="1:158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  <c r="DU6" t="s">
        <v>75</v>
      </c>
      <c r="DV6" t="s">
        <v>79</v>
      </c>
      <c r="DW6" t="s">
        <v>75</v>
      </c>
      <c r="DX6" t="s">
        <v>79</v>
      </c>
      <c r="DY6" t="s">
        <v>75</v>
      </c>
      <c r="DZ6" t="s">
        <v>79</v>
      </c>
      <c r="EA6" t="s">
        <v>75</v>
      </c>
      <c r="EB6" t="s">
        <v>79</v>
      </c>
      <c r="EC6" t="s">
        <v>75</v>
      </c>
      <c r="ED6" t="s">
        <v>79</v>
      </c>
      <c r="EE6" t="s">
        <v>75</v>
      </c>
      <c r="EF6" t="s">
        <v>79</v>
      </c>
      <c r="EG6" t="s">
        <v>75</v>
      </c>
      <c r="EH6" t="s">
        <v>79</v>
      </c>
      <c r="EI6" t="s">
        <v>75</v>
      </c>
      <c r="EJ6" t="s">
        <v>79</v>
      </c>
      <c r="EK6" t="s">
        <v>75</v>
      </c>
      <c r="EL6" t="s">
        <v>79</v>
      </c>
      <c r="EM6" t="s">
        <v>75</v>
      </c>
      <c r="EN6" t="s">
        <v>79</v>
      </c>
      <c r="EO6" t="s">
        <v>75</v>
      </c>
      <c r="EP6" t="s">
        <v>79</v>
      </c>
      <c r="EQ6" t="s">
        <v>75</v>
      </c>
      <c r="ER6" t="s">
        <v>79</v>
      </c>
      <c r="ES6" t="s">
        <v>75</v>
      </c>
      <c r="ET6" t="s">
        <v>79</v>
      </c>
      <c r="EU6" t="s">
        <v>75</v>
      </c>
      <c r="EV6" t="s">
        <v>79</v>
      </c>
      <c r="EW6" t="s">
        <v>75</v>
      </c>
      <c r="EX6" t="s">
        <v>79</v>
      </c>
      <c r="EY6" t="s">
        <v>75</v>
      </c>
      <c r="EZ6" t="s">
        <v>79</v>
      </c>
      <c r="FA6" t="s">
        <v>75</v>
      </c>
      <c r="FB6" t="s">
        <v>79</v>
      </c>
    </row>
    <row r="7" spans="1:158" ht="12.75" customHeight="1" x14ac:dyDescent="0.2">
      <c r="A7" s="22" t="s">
        <v>0</v>
      </c>
      <c r="B7" s="23" t="s">
        <v>2</v>
      </c>
      <c r="C7" s="22" t="s">
        <v>3</v>
      </c>
      <c r="D7" s="22" t="s">
        <v>4</v>
      </c>
      <c r="E7" s="22" t="s">
        <v>1</v>
      </c>
      <c r="F7" s="22"/>
    </row>
    <row r="8" spans="1:158" ht="12.75" hidden="1" customHeight="1" x14ac:dyDescent="0.2">
      <c r="A8" s="24" t="s">
        <v>5</v>
      </c>
      <c r="B8" s="25" t="s">
        <v>150</v>
      </c>
      <c r="C8" s="25" t="s">
        <v>7</v>
      </c>
      <c r="D8" s="25" t="s">
        <v>8</v>
      </c>
      <c r="E8" s="25" t="s">
        <v>115</v>
      </c>
      <c r="F8" s="26">
        <f>G8+I8+K8+M8+O8+AA8+AC8+AG8+BA8+CS8+DA8+DK8+BO8+ES8+CA8+Q8+S8+U8+EQ8+FO8+CC8+BC8++BS8+DQ8+BW8+CO8+FA8+FC8+FE8+FG8+FI8+FK8+FM8+CM8+CQ8+CU8+CW8+CY8+DE8+DG8+DI8+DO8+DW8+DY8+EA8+EC8+EE8+EG8+EK8+EM8+EO8+EU8+EW8+EY8+AE8+DU8+AU8+CG8+DS8+AK8+AO8+AQ8+BE8+BU8+BY8+CI8+CK8+DC8+W8+DM8+BQ8+AM8+AS8+CE8+FQ8+FS8+FU8+BK8+BM8+AI8+AW8+AY8+BG8+BI8</f>
        <v>0</v>
      </c>
    </row>
    <row r="9" spans="1:158" ht="12.75" hidden="1" customHeight="1" x14ac:dyDescent="0.2">
      <c r="A9" s="24" t="s">
        <v>10</v>
      </c>
      <c r="B9" s="25" t="s">
        <v>151</v>
      </c>
      <c r="C9" s="25" t="s">
        <v>7</v>
      </c>
      <c r="D9" s="25" t="s">
        <v>8</v>
      </c>
      <c r="E9" s="25" t="s">
        <v>116</v>
      </c>
      <c r="F9" s="26">
        <f t="shared" ref="F9:F38" si="0">G9+I9+K9+M9+O9+AA9+AC9+AG9+BA9+CS9+DA9+DK9+BO9+ES9+CA9+Q9+S9+U9+EQ9+FO9+CC9+BC9++BS9+DQ9+BW9+CO9+FA9+FC9+FE9+FG9+FI9+FK9+FM9+CM9+CQ9+CU9+CW9+CY9+DE9+DG9+DI9+DO9+DW9+DY9+EA9+EC9+EE9+EG9+EK9+EM9+EO9+EU9+EW9+EY9+AE9+DU9+AU9+CG9+DS9+AK9+AO9+AQ9+BE9+BU9+BY9+CI9+CK9+DC9+W9+DM9+BQ9+AM9+AS9+CE9+FQ9+FS9+FU9+BK9+BM9+AI9+AW9+AY9+BG9+BI9</f>
        <v>0</v>
      </c>
    </row>
    <row r="10" spans="1:158" ht="12.75" customHeight="1" x14ac:dyDescent="0.2">
      <c r="A10" s="24" t="s">
        <v>13</v>
      </c>
      <c r="B10" s="25" t="s">
        <v>152</v>
      </c>
      <c r="C10" s="25" t="s">
        <v>15</v>
      </c>
      <c r="D10" s="25" t="s">
        <v>12</v>
      </c>
      <c r="E10" s="25" t="s">
        <v>116</v>
      </c>
      <c r="F10" s="26">
        <f t="shared" ref="F10" si="1">SUM(G10+I10+K10+M10+O10+AA10+AC10+AG10+BA10+CS10+DA10+DK10+BO10+ES10+CA10+Q10+S10+U10+EQ10+FO10+CC10+BC10++BS10+DQ10+BW10+CO10+FA10+FC10+FE10+FG10+FI10+FK10+FM10+CM10+CQ10+CU10+CW10+CY10+DE10+DG10+DI10+DO10+DW10+DY10+EA10+EC10+EE10+EG10+EK10+EM10+EO10+EU10+EW10+EY10+AE10+DU10+AU10+CG10+DS10+AK10+AO10+AQ10+BE10+BU10+BY10+CI10+CK10+DC10+W10+DM10+BQ10+AM10+AS10+CE10+FQ10+FS10+FU10+BK10+BM10+AI10+AW10+AY10+BG10+BI10)</f>
        <v>20.5</v>
      </c>
      <c r="K10" s="11"/>
      <c r="W10">
        <v>19</v>
      </c>
      <c r="X10" s="27" t="s">
        <v>77</v>
      </c>
      <c r="AE10" s="11"/>
      <c r="AU10" s="11"/>
      <c r="AY10">
        <v>1.5</v>
      </c>
      <c r="AZ10" s="27" t="s">
        <v>78</v>
      </c>
      <c r="BP10" s="9"/>
      <c r="BT10" s="9"/>
      <c r="BU10" s="11"/>
      <c r="CC10" s="11"/>
      <c r="DK10" s="11"/>
      <c r="DS10" s="11"/>
      <c r="EF10" s="27"/>
      <c r="EJ10" s="27"/>
    </row>
    <row r="11" spans="1:158" ht="12.75" hidden="1" customHeight="1" x14ac:dyDescent="0.2">
      <c r="A11" s="24" t="s">
        <v>16</v>
      </c>
      <c r="B11" s="25" t="s">
        <v>153</v>
      </c>
      <c r="C11" s="25" t="s">
        <v>7</v>
      </c>
      <c r="D11" s="25" t="s">
        <v>8</v>
      </c>
      <c r="E11" s="25" t="s">
        <v>116</v>
      </c>
      <c r="F11" s="26">
        <f t="shared" si="0"/>
        <v>0</v>
      </c>
      <c r="BO11" s="11"/>
    </row>
    <row r="12" spans="1:158" ht="12.75" hidden="1" customHeight="1" x14ac:dyDescent="0.2">
      <c r="A12" s="33" t="s">
        <v>18</v>
      </c>
      <c r="B12" s="32" t="s">
        <v>154</v>
      </c>
      <c r="C12" s="32" t="s">
        <v>7</v>
      </c>
      <c r="D12" s="32" t="s">
        <v>8</v>
      </c>
      <c r="E12" s="32" t="s">
        <v>20</v>
      </c>
      <c r="F12" s="34">
        <f>SUM(G12+I12+K12+M12+O12+AA12+AC12+AG12+BA12+CS12+DA12+DK12+BO12+ES12+CA12+Q12+S12+U12+EQ12+FO12+CC12+BC12++BS12+DQ12+BW12+CO12+FA12+FC12+FE12+FG12+FI12+FK12+FM12+CM12+CQ12+CU12+CW12+CY12+DE12+DG12+DI12+DO12+DW12+DY12+EA12+EC12+EE12+EG12+EK12+EM12+EO12+EU12+EW12+EY12+AE12+DU12+AU12+CG12+DS12+AK12+AO12+AQ12+BE12+BU12+BY12+CI12+CK12+DC12+W12+DM12+BQ12+AM12+AS12+CE12+FQ12+FS12+FU12+BK12+BM12+AI12+AW12+AY12+BG12+BI12)</f>
        <v>0</v>
      </c>
    </row>
    <row r="13" spans="1:158" ht="12.75" hidden="1" customHeight="1" x14ac:dyDescent="0.2">
      <c r="A13" s="24" t="s">
        <v>21</v>
      </c>
      <c r="B13" s="25" t="s">
        <v>155</v>
      </c>
      <c r="C13" s="25" t="s">
        <v>7</v>
      </c>
      <c r="D13" s="25" t="s">
        <v>8</v>
      </c>
      <c r="E13" s="25" t="s">
        <v>22</v>
      </c>
      <c r="F13" s="26">
        <f t="shared" si="0"/>
        <v>0</v>
      </c>
    </row>
    <row r="14" spans="1:158" ht="12.75" hidden="1" customHeight="1" x14ac:dyDescent="0.2">
      <c r="A14" s="24" t="s">
        <v>24</v>
      </c>
      <c r="B14" s="25" t="s">
        <v>156</v>
      </c>
      <c r="C14" s="25" t="s">
        <v>7</v>
      </c>
      <c r="D14" s="25" t="s">
        <v>8</v>
      </c>
      <c r="E14" s="25" t="s">
        <v>22</v>
      </c>
      <c r="F14" s="26">
        <f t="shared" si="0"/>
        <v>0</v>
      </c>
    </row>
    <row r="15" spans="1:158" ht="12.75" hidden="1" customHeight="1" x14ac:dyDescent="0.2">
      <c r="A15" s="24" t="s">
        <v>26</v>
      </c>
      <c r="B15" s="25" t="s">
        <v>157</v>
      </c>
      <c r="C15" s="25" t="s">
        <v>7</v>
      </c>
      <c r="D15" s="25" t="s">
        <v>8</v>
      </c>
      <c r="E15" s="25" t="s">
        <v>116</v>
      </c>
      <c r="F15" s="26">
        <f t="shared" si="0"/>
        <v>0</v>
      </c>
    </row>
    <row r="16" spans="1:158" ht="12.75" hidden="1" customHeight="1" x14ac:dyDescent="0.2">
      <c r="A16" s="24" t="s">
        <v>28</v>
      </c>
      <c r="B16" s="25" t="s">
        <v>158</v>
      </c>
      <c r="C16" s="25" t="s">
        <v>7</v>
      </c>
      <c r="D16" s="25" t="s">
        <v>8</v>
      </c>
      <c r="E16" s="25" t="s">
        <v>30</v>
      </c>
      <c r="F16" s="26">
        <f t="shared" si="0"/>
        <v>0</v>
      </c>
      <c r="AP16" s="9"/>
    </row>
    <row r="17" spans="1:140" ht="12.75" hidden="1" customHeight="1" x14ac:dyDescent="0.2">
      <c r="A17" s="24" t="s">
        <v>31</v>
      </c>
      <c r="B17" s="25" t="s">
        <v>32</v>
      </c>
      <c r="C17" s="25" t="s">
        <v>7</v>
      </c>
      <c r="D17" s="25" t="s">
        <v>8</v>
      </c>
      <c r="E17" s="25" t="s">
        <v>30</v>
      </c>
      <c r="F17" s="26">
        <f t="shared" si="0"/>
        <v>0</v>
      </c>
    </row>
    <row r="18" spans="1:140" ht="12.75" hidden="1" customHeight="1" x14ac:dyDescent="0.2">
      <c r="A18" s="33" t="s">
        <v>33</v>
      </c>
      <c r="B18" s="32" t="s">
        <v>34</v>
      </c>
      <c r="C18" s="32" t="s">
        <v>7</v>
      </c>
      <c r="D18" s="32" t="s">
        <v>8</v>
      </c>
      <c r="E18" s="32" t="s">
        <v>185</v>
      </c>
      <c r="F18" s="34">
        <f>SUM(G18+I18+K18+M18+O18+AA18+AC18+AG18+BA18+CS18+DA18+DK18+BO18+ES18+CA18+Q18+S18+U18+EQ18+FO18+CC18+BC18++BS18+DQ18+BW18+CO18+FA18+FC18+FE18+FG18+FI18+FK18+FM18+CM18+CQ18+CU18+CW18+CY18+DE18+DG18+DI18+DO18+DW18+DY18+EA18+EC18+EE18+EG18+EK18+EM18+EO18+EU18+EW18+EY18+AE18+DU18+AU18+CG18+DS18+AK18+AO18+AQ18+BE18+BU18+BY18+CI18+CK18+DC18+W18+DM18+BQ18+AM18+AS18+CE18+FQ18+FS18+FU18+BK18+BM18+AI18+AW18+AY18+BG18+BI18)</f>
        <v>0</v>
      </c>
      <c r="J18" s="9"/>
      <c r="O18" s="11"/>
    </row>
    <row r="19" spans="1:140" hidden="1" x14ac:dyDescent="0.2">
      <c r="A19" s="24" t="s">
        <v>35</v>
      </c>
      <c r="B19" s="25" t="s">
        <v>36</v>
      </c>
      <c r="C19" s="25" t="s">
        <v>7</v>
      </c>
      <c r="D19" s="25" t="s">
        <v>8</v>
      </c>
      <c r="E19" s="25" t="s">
        <v>37</v>
      </c>
      <c r="F19" s="26">
        <f t="shared" si="0"/>
        <v>0</v>
      </c>
    </row>
    <row r="20" spans="1:140" ht="12.75" hidden="1" customHeight="1" x14ac:dyDescent="0.2">
      <c r="A20" s="24" t="s">
        <v>40</v>
      </c>
      <c r="B20" s="25" t="s">
        <v>41</v>
      </c>
      <c r="C20" s="25" t="s">
        <v>7</v>
      </c>
      <c r="D20" s="25" t="s">
        <v>8</v>
      </c>
      <c r="E20" s="25" t="s">
        <v>59</v>
      </c>
      <c r="F20" s="26">
        <f t="shared" si="0"/>
        <v>0</v>
      </c>
      <c r="AO20" s="11"/>
      <c r="AP20" s="9"/>
      <c r="CZ20" s="9"/>
    </row>
    <row r="21" spans="1:140" ht="12.75" hidden="1" customHeight="1" x14ac:dyDescent="0.2">
      <c r="A21" s="24" t="s">
        <v>43</v>
      </c>
      <c r="B21" s="25" t="s">
        <v>44</v>
      </c>
      <c r="C21" s="25" t="s">
        <v>7</v>
      </c>
      <c r="D21" s="25" t="s">
        <v>8</v>
      </c>
      <c r="E21" s="25" t="s">
        <v>45</v>
      </c>
      <c r="F21" s="26">
        <f t="shared" si="0"/>
        <v>0</v>
      </c>
    </row>
    <row r="22" spans="1:140" ht="12.75" hidden="1" customHeight="1" x14ac:dyDescent="0.2">
      <c r="A22" s="24" t="s">
        <v>46</v>
      </c>
      <c r="B22" s="25" t="s">
        <v>47</v>
      </c>
      <c r="C22" s="25" t="s">
        <v>7</v>
      </c>
      <c r="D22" s="25" t="s">
        <v>8</v>
      </c>
      <c r="E22" s="25" t="s">
        <v>48</v>
      </c>
      <c r="F22" s="26">
        <f t="shared" si="0"/>
        <v>0</v>
      </c>
    </row>
    <row r="23" spans="1:140" ht="12.75" hidden="1" customHeight="1" x14ac:dyDescent="0.2">
      <c r="A23" s="24" t="s">
        <v>49</v>
      </c>
      <c r="B23" s="25" t="s">
        <v>51</v>
      </c>
      <c r="C23" s="25" t="s">
        <v>7</v>
      </c>
      <c r="D23" s="25" t="s">
        <v>8</v>
      </c>
      <c r="E23" s="25" t="s">
        <v>50</v>
      </c>
      <c r="F23" s="26">
        <f t="shared" si="0"/>
        <v>0</v>
      </c>
    </row>
    <row r="24" spans="1:140" ht="12.75" hidden="1" customHeight="1" x14ac:dyDescent="0.2">
      <c r="A24" s="24" t="s">
        <v>52</v>
      </c>
      <c r="B24" s="25" t="s">
        <v>54</v>
      </c>
      <c r="C24" s="25" t="s">
        <v>7</v>
      </c>
      <c r="D24" s="25" t="s">
        <v>8</v>
      </c>
      <c r="E24" s="25" t="s">
        <v>338</v>
      </c>
      <c r="F24" s="26">
        <f t="shared" si="0"/>
        <v>0</v>
      </c>
    </row>
    <row r="25" spans="1:140" ht="12.75" hidden="1" customHeight="1" x14ac:dyDescent="0.2">
      <c r="A25" s="24" t="s">
        <v>55</v>
      </c>
      <c r="B25" s="25" t="s">
        <v>56</v>
      </c>
      <c r="C25" s="25" t="s">
        <v>7</v>
      </c>
      <c r="D25" s="25" t="s">
        <v>8</v>
      </c>
      <c r="E25" s="25" t="s">
        <v>57</v>
      </c>
      <c r="F25" s="26">
        <f t="shared" si="0"/>
        <v>0</v>
      </c>
    </row>
    <row r="26" spans="1:140" ht="12.75" hidden="1" customHeight="1" x14ac:dyDescent="0.2">
      <c r="A26" s="24" t="s">
        <v>58</v>
      </c>
      <c r="B26" s="25" t="s">
        <v>60</v>
      </c>
      <c r="C26" s="25" t="s">
        <v>7</v>
      </c>
      <c r="D26" s="25" t="s">
        <v>8</v>
      </c>
      <c r="E26" s="25" t="s">
        <v>59</v>
      </c>
      <c r="F26" s="26">
        <f t="shared" si="0"/>
        <v>0</v>
      </c>
      <c r="I26" s="11"/>
    </row>
    <row r="27" spans="1:140" ht="12.75" hidden="1" customHeight="1" x14ac:dyDescent="0.2">
      <c r="A27" s="24" t="s">
        <v>61</v>
      </c>
      <c r="B27" s="25" t="s">
        <v>62</v>
      </c>
      <c r="C27" s="25" t="s">
        <v>7</v>
      </c>
      <c r="D27" s="25" t="s">
        <v>8</v>
      </c>
      <c r="E27" s="25" t="s">
        <v>37</v>
      </c>
      <c r="F27" s="26">
        <f t="shared" si="0"/>
        <v>0</v>
      </c>
    </row>
    <row r="28" spans="1:140" ht="12.75" customHeight="1" x14ac:dyDescent="0.2">
      <c r="A28" s="24" t="s">
        <v>63</v>
      </c>
      <c r="B28" s="25" t="s">
        <v>64</v>
      </c>
      <c r="C28" s="25" t="s">
        <v>7</v>
      </c>
      <c r="D28" s="25" t="s">
        <v>12</v>
      </c>
      <c r="E28" s="25" t="s">
        <v>37</v>
      </c>
      <c r="F28" s="26">
        <f t="shared" ref="F28" si="2">SUM(G28+I28+K28+M28+O28+AA28+AC28+AG28+BA28+CS28+DA28+DK28+BO28+ES28+CA28+Q28+S28+U28+EQ28+FO28+CC28+BC28++BS28+DQ28+BW28+CO28+FA28+FC28+FE28+FG28+FI28+FK28+FM28+CM28+CQ28+CU28+CW28+CY28+DE28+DG28+DI28+DO28+DW28+DY28+EA28+EC28+EE28+EG28+EK28+EM28+EO28+EU28+EW28+EY28+AE28+DU28+AU28+CG28+DS28+AK28+AO28+AQ28+BE28+BU28+BY28+CI28+CK28+DC28+W28+DM28+BQ28+AM28+AS28+CE28+FQ28+FS28+FU28+BK28+BM28+AI28+AW28+AY28+BG28+BI28)</f>
        <v>19</v>
      </c>
      <c r="G28" s="16"/>
      <c r="I28" s="11"/>
      <c r="Q28">
        <v>4.5</v>
      </c>
      <c r="R28" t="s">
        <v>233</v>
      </c>
      <c r="W28">
        <v>12</v>
      </c>
      <c r="X28" s="27" t="s">
        <v>560</v>
      </c>
      <c r="AA28" s="11"/>
      <c r="AM28">
        <v>2.5</v>
      </c>
      <c r="AN28" s="27" t="s">
        <v>233</v>
      </c>
    </row>
    <row r="29" spans="1:140" ht="12.75" hidden="1" customHeight="1" x14ac:dyDescent="0.2">
      <c r="A29" s="24" t="s">
        <v>65</v>
      </c>
      <c r="B29" s="25" t="s">
        <v>66</v>
      </c>
      <c r="C29" s="25" t="s">
        <v>7</v>
      </c>
      <c r="D29" s="25" t="s">
        <v>8</v>
      </c>
      <c r="E29" s="25" t="s">
        <v>116</v>
      </c>
      <c r="F29" s="26">
        <f t="shared" si="0"/>
        <v>0</v>
      </c>
    </row>
    <row r="30" spans="1:140" ht="12.75" customHeight="1" x14ac:dyDescent="0.2">
      <c r="A30" s="24" t="s">
        <v>67</v>
      </c>
      <c r="B30" s="25" t="s">
        <v>68</v>
      </c>
      <c r="C30" s="25" t="s">
        <v>15</v>
      </c>
      <c r="D30" s="25" t="s">
        <v>12</v>
      </c>
      <c r="E30" s="25" t="s">
        <v>116</v>
      </c>
      <c r="F30" s="26">
        <f t="shared" ref="F30:F31" si="3">SUM(G30+I30+K30+M30+O30+AA30+AC30+AG30+BA30+CS30+DA30+DK30+BO30+ES30+CA30+Q30+S30+U30+EQ30+FO30+CC30+BC30++BS30+DQ30+BW30+CO30+FA30+FC30+FE30+FG30+FI30+FK30+FM30+CM30+CQ30+CU30+CW30+CY30+DE30+DG30+DI30+DO30+DW30+DY30+EA30+EC30+EE30+EG30+EK30+EM30+EO30+EU30+EW30+EY30+AE30+DU30+AU30+CG30+DS30+AK30+AO30+AQ30+BE30+BU30+BY30+CI30+CK30+DC30+W30+DM30+BQ30+AM30+AS30+CE30+FQ30+FS30+FU30+BK30+BM30+AI30+AW30+AY30+BG30+BI30)</f>
        <v>0</v>
      </c>
      <c r="H30" s="25"/>
      <c r="J30" s="25"/>
      <c r="DZ30" s="9"/>
    </row>
    <row r="31" spans="1:140" ht="12.75" customHeight="1" x14ac:dyDescent="0.2">
      <c r="A31" s="24" t="s">
        <v>71</v>
      </c>
      <c r="B31" s="25" t="s">
        <v>72</v>
      </c>
      <c r="C31" s="25" t="s">
        <v>15</v>
      </c>
      <c r="D31" s="25" t="s">
        <v>12</v>
      </c>
      <c r="E31" s="25" t="s">
        <v>116</v>
      </c>
      <c r="F31" s="26">
        <f t="shared" si="3"/>
        <v>0</v>
      </c>
      <c r="EJ31" s="27"/>
    </row>
    <row r="32" spans="1:140" ht="12.75" hidden="1" customHeight="1" x14ac:dyDescent="0.2">
      <c r="A32" s="24" t="s">
        <v>73</v>
      </c>
      <c r="B32" s="25" t="s">
        <v>74</v>
      </c>
      <c r="C32" s="25" t="s">
        <v>7</v>
      </c>
      <c r="D32" s="25" t="s">
        <v>8</v>
      </c>
      <c r="E32" s="25" t="s">
        <v>37</v>
      </c>
      <c r="F32" s="26">
        <f t="shared" si="0"/>
        <v>0</v>
      </c>
      <c r="J32" s="9"/>
      <c r="N32" s="9"/>
      <c r="AC32" s="11"/>
      <c r="AE32" s="16"/>
      <c r="AU32" s="11"/>
      <c r="DD32" s="9"/>
      <c r="DJ32" s="9"/>
    </row>
    <row r="33" spans="1:150" ht="12.75" customHeight="1" x14ac:dyDescent="0.2">
      <c r="A33" s="24" t="s">
        <v>109</v>
      </c>
      <c r="B33" s="25" t="s">
        <v>110</v>
      </c>
      <c r="C33" s="25" t="s">
        <v>7</v>
      </c>
      <c r="D33" s="25" t="s">
        <v>12</v>
      </c>
      <c r="E33" s="25" t="s">
        <v>111</v>
      </c>
      <c r="F33" s="26">
        <f t="shared" ref="F33:F35" si="4">SUM(G33+I33+K33+M33+O33+AA33+AC33+AG33+BA33+CS33+DA33+DK33+BO33+ES33+CA33+Q33+S33+U33+EQ33+FO33+CC33+BC33++BS33+DQ33+BW33+CO33+FA33+FC33+FE33+FG33+FI33+FK33+FM33+CM33+CQ33+CU33+CW33+CY33+DE33+DG33+DI33+DO33+DW33+DY33+EA33+EC33+EE33+EG33+EK33+EM33+EO33+EU33+EW33+EY33+AE33+DU33+AU33+CG33+DS33+AK33+AO33+AQ33+BE33+BU33+BY33+CI33+CK33+DC33+W33+DM33+BQ33+AM33+AS33+CE33+FQ33+FS33+FU33+BK33+BM33+AI33+AW33+AY33+BG33+BI33)</f>
        <v>24</v>
      </c>
      <c r="J33" s="9"/>
      <c r="N33" s="9"/>
      <c r="V33" s="9"/>
      <c r="AA33" s="11"/>
      <c r="AC33" s="11"/>
      <c r="AE33" s="11"/>
      <c r="AF33" s="9"/>
      <c r="AI33">
        <v>6</v>
      </c>
      <c r="AJ33" t="s">
        <v>233</v>
      </c>
      <c r="AQ33">
        <v>18</v>
      </c>
      <c r="AR33" t="s">
        <v>560</v>
      </c>
      <c r="AS33" s="11"/>
      <c r="DV33" s="27"/>
      <c r="DZ33" s="9"/>
    </row>
    <row r="34" spans="1:150" ht="12.75" customHeight="1" x14ac:dyDescent="0.2">
      <c r="A34" s="24" t="s">
        <v>112</v>
      </c>
      <c r="B34" s="25" t="s">
        <v>113</v>
      </c>
      <c r="C34" s="25" t="s">
        <v>7</v>
      </c>
      <c r="D34" s="25" t="s">
        <v>12</v>
      </c>
      <c r="E34" s="25" t="s">
        <v>116</v>
      </c>
      <c r="F34" s="26">
        <f t="shared" si="4"/>
        <v>31</v>
      </c>
      <c r="J34" s="9"/>
      <c r="L34" s="9"/>
      <c r="O34" s="11"/>
      <c r="Q34">
        <v>4.5</v>
      </c>
      <c r="R34" t="s">
        <v>233</v>
      </c>
      <c r="AA34" s="11"/>
      <c r="AG34" s="11"/>
      <c r="AN34" s="9"/>
      <c r="AO34">
        <v>1</v>
      </c>
      <c r="AP34" t="s">
        <v>233</v>
      </c>
      <c r="AQ34">
        <v>24</v>
      </c>
      <c r="AR34" t="s">
        <v>560</v>
      </c>
      <c r="AT34" s="9"/>
      <c r="AY34">
        <v>1.5</v>
      </c>
      <c r="AZ34" s="27" t="s">
        <v>233</v>
      </c>
      <c r="BT34" s="9"/>
      <c r="BU34" s="11"/>
      <c r="CC34" s="11"/>
      <c r="CL34" s="27"/>
      <c r="CN34" s="9"/>
      <c r="CP34" s="9"/>
      <c r="DI34" s="11"/>
      <c r="DJ34" s="27"/>
      <c r="DK34" s="11"/>
      <c r="DO34" s="11"/>
      <c r="DR34" s="27"/>
      <c r="DT34" s="27"/>
      <c r="DV34" s="27"/>
      <c r="DX34" s="9"/>
      <c r="DZ34" s="27"/>
      <c r="EA34" s="16"/>
      <c r="EB34" s="9"/>
      <c r="EO34" s="11"/>
      <c r="EP34" s="27"/>
      <c r="ET34" s="27"/>
    </row>
    <row r="35" spans="1:150" ht="12.75" customHeight="1" x14ac:dyDescent="0.2">
      <c r="A35" s="24" t="s">
        <v>134</v>
      </c>
      <c r="B35" s="25" t="s">
        <v>137</v>
      </c>
      <c r="C35" s="25" t="s">
        <v>7</v>
      </c>
      <c r="D35" s="25" t="s">
        <v>12</v>
      </c>
      <c r="E35" s="25" t="s">
        <v>135</v>
      </c>
      <c r="F35" s="26">
        <f t="shared" si="4"/>
        <v>22</v>
      </c>
      <c r="W35">
        <v>19</v>
      </c>
      <c r="X35" t="s">
        <v>560</v>
      </c>
      <c r="AA35" s="11"/>
      <c r="AI35">
        <v>3</v>
      </c>
      <c r="AJ35" t="s">
        <v>233</v>
      </c>
      <c r="AN35" s="9"/>
      <c r="AS35" s="11"/>
      <c r="CV35" s="27"/>
      <c r="CX35" s="27"/>
      <c r="DB35" s="27"/>
      <c r="DF35" s="27"/>
      <c r="DJ35" s="9"/>
      <c r="DV35" s="27"/>
      <c r="DZ35" s="9"/>
    </row>
    <row r="36" spans="1:150" ht="12.75" hidden="1" customHeight="1" x14ac:dyDescent="0.2">
      <c r="A36" s="33" t="s">
        <v>148</v>
      </c>
      <c r="B36" s="32" t="s">
        <v>149</v>
      </c>
      <c r="C36" s="32" t="s">
        <v>7</v>
      </c>
      <c r="D36" s="32" t="s">
        <v>8</v>
      </c>
      <c r="E36" s="32" t="s">
        <v>116</v>
      </c>
      <c r="F36" s="34">
        <f t="shared" ref="F36:F37" si="5">SUM(G36+I36+K36+M36+O36+AA36+AC36+AG36+BA36+CS36+DA36+DK36+BO36+ES36+CA36+Q36+S36+U36+EQ36+FO36+CC36+BC36++BS36+DQ36+BW36+CO36+FA36+FC36+FE36+FG36+FI36+FK36+FM36+CM36+CQ36+CU36+CW36+CY36+DE36+DG36+DI36+DO36+DW36+DY36+EA36+EC36+EE36+EG36+EK36+EM36+EO36+EU36+EW36+EY36+AE36+DU36+AU36+CG36+DS36+AK36+AO36+AQ36+BE36+BU36+BY36+CI36+CK36+DC36+W36+DM36+BQ36+AM36+AS36+CE36+FQ36+FS36+FU36+BK36+BM36+AI36+AW36+AY36+BG36+BI36)</f>
        <v>0</v>
      </c>
      <c r="BP36" s="9"/>
    </row>
    <row r="37" spans="1:150" ht="12.75" hidden="1" customHeight="1" x14ac:dyDescent="0.2">
      <c r="A37" s="33" t="s">
        <v>200</v>
      </c>
      <c r="B37" s="32" t="s">
        <v>201</v>
      </c>
      <c r="C37" s="32" t="s">
        <v>7</v>
      </c>
      <c r="D37" s="32" t="s">
        <v>8</v>
      </c>
      <c r="E37" s="32" t="s">
        <v>116</v>
      </c>
      <c r="F37" s="34">
        <f t="shared" si="5"/>
        <v>0</v>
      </c>
      <c r="P37" s="9"/>
      <c r="AG37" s="16"/>
      <c r="AO37" s="11"/>
      <c r="EA37" s="11"/>
      <c r="EC37" s="11"/>
    </row>
    <row r="38" spans="1:150" ht="12.75" hidden="1" customHeight="1" x14ac:dyDescent="0.2">
      <c r="A38" s="24" t="s">
        <v>216</v>
      </c>
      <c r="B38" s="25" t="s">
        <v>217</v>
      </c>
      <c r="C38" s="25" t="s">
        <v>7</v>
      </c>
      <c r="D38" s="25" t="s">
        <v>8</v>
      </c>
      <c r="E38" s="25" t="s">
        <v>135</v>
      </c>
      <c r="F38" s="26">
        <f t="shared" si="0"/>
        <v>0</v>
      </c>
    </row>
    <row r="39" spans="1:150" ht="12.75" customHeight="1" x14ac:dyDescent="0.2">
      <c r="A39" s="24" t="s">
        <v>268</v>
      </c>
      <c r="B39" s="25" t="s">
        <v>269</v>
      </c>
      <c r="C39" s="25" t="s">
        <v>7</v>
      </c>
      <c r="D39" s="25" t="s">
        <v>12</v>
      </c>
      <c r="E39" s="25" t="s">
        <v>20</v>
      </c>
      <c r="F39" s="26">
        <f t="shared" ref="F39:F44" si="6">SUM(G39+I39+K39+M39+O39+AA39+AC39+AG39+BA39+CS39+DA39+DK39+BO39+ES39+CA39+Q39+S39+U39+EQ39+FO39+CC39+BC39++BS39+DQ39+BW39+CO39+FA39+FC39+FE39+FG39+FI39+FK39+FM39+CM39+CQ39+CU39+CW39+CY39+DE39+DG39+DI39+DO39+DW39+DY39+EA39+EC39+EE39+EG39+EK39+EM39+EO39+EU39+EW39+EY39+AE39+DU39+AU39+CG39+DS39+AK39+AO39+AQ39+BE39+BU39+BY39+CI39+CK39+DC39+W39+DM39+BQ39+AM39+AS39+CE39+FQ39+FS39+FU39+BK39+BM39+AI39+AW39+AY39+BG39+BI39)</f>
        <v>3</v>
      </c>
      <c r="N39" s="9"/>
      <c r="V39" s="9"/>
      <c r="AA39" s="11"/>
      <c r="AI39">
        <v>3</v>
      </c>
      <c r="AJ39" t="s">
        <v>233</v>
      </c>
      <c r="CV39" s="27"/>
      <c r="CX39" s="27"/>
      <c r="DD39" s="9"/>
      <c r="DF39" s="27"/>
      <c r="DZ39" s="9"/>
      <c r="EA39" s="16"/>
      <c r="EB39" s="9"/>
    </row>
    <row r="40" spans="1:150" ht="12.75" customHeight="1" x14ac:dyDescent="0.2">
      <c r="A40" s="24" t="s">
        <v>284</v>
      </c>
      <c r="B40" s="25" t="s">
        <v>283</v>
      </c>
      <c r="C40" s="25" t="s">
        <v>7</v>
      </c>
      <c r="D40" s="25" t="s">
        <v>12</v>
      </c>
      <c r="E40" s="25" t="s">
        <v>22</v>
      </c>
      <c r="F40" s="26">
        <f t="shared" si="6"/>
        <v>24</v>
      </c>
      <c r="AN40" s="9"/>
      <c r="AQ40">
        <v>24</v>
      </c>
      <c r="AR40" t="s">
        <v>560</v>
      </c>
      <c r="DV40" s="27"/>
    </row>
    <row r="41" spans="1:150" ht="12.75" customHeight="1" x14ac:dyDescent="0.2">
      <c r="A41" s="24" t="s">
        <v>289</v>
      </c>
      <c r="B41" s="25" t="s">
        <v>290</v>
      </c>
      <c r="C41" s="25" t="s">
        <v>15</v>
      </c>
      <c r="D41" s="25" t="s">
        <v>12</v>
      </c>
      <c r="E41" s="25" t="s">
        <v>428</v>
      </c>
      <c r="F41" s="26">
        <f t="shared" si="6"/>
        <v>0</v>
      </c>
      <c r="AK41" s="11"/>
      <c r="BP41" s="9"/>
      <c r="DZ41" s="9"/>
    </row>
    <row r="42" spans="1:150" ht="12.75" customHeight="1" x14ac:dyDescent="0.2">
      <c r="A42" s="24" t="s">
        <v>321</v>
      </c>
      <c r="B42" s="25" t="s">
        <v>322</v>
      </c>
      <c r="C42" s="25" t="s">
        <v>7</v>
      </c>
      <c r="D42" s="25" t="s">
        <v>12</v>
      </c>
      <c r="E42" s="25" t="s">
        <v>22</v>
      </c>
      <c r="F42" s="26">
        <f t="shared" si="6"/>
        <v>9</v>
      </c>
      <c r="AI42">
        <v>9</v>
      </c>
      <c r="AJ42" t="s">
        <v>233</v>
      </c>
      <c r="AM42" s="11"/>
      <c r="AN42" s="9"/>
      <c r="BP42" s="9"/>
      <c r="BT42" s="9"/>
      <c r="DZ42" s="9"/>
    </row>
    <row r="43" spans="1:150" ht="12.75" customHeight="1" x14ac:dyDescent="0.2">
      <c r="A43" s="24" t="s">
        <v>344</v>
      </c>
      <c r="B43" s="25" t="s">
        <v>345</v>
      </c>
      <c r="C43" s="25" t="s">
        <v>7</v>
      </c>
      <c r="D43" s="25" t="s">
        <v>12</v>
      </c>
      <c r="E43" s="25" t="s">
        <v>427</v>
      </c>
      <c r="F43" s="26">
        <f t="shared" si="6"/>
        <v>0</v>
      </c>
      <c r="AM43" s="11"/>
      <c r="AN43" s="9"/>
      <c r="BP43" s="9"/>
      <c r="CC43" s="11"/>
    </row>
    <row r="44" spans="1:150" ht="12.75" customHeight="1" x14ac:dyDescent="0.2">
      <c r="A44" s="24" t="s">
        <v>381</v>
      </c>
      <c r="B44" s="25" t="s">
        <v>384</v>
      </c>
      <c r="C44" s="25" t="s">
        <v>7</v>
      </c>
      <c r="D44" s="25" t="s">
        <v>12</v>
      </c>
      <c r="E44" s="25" t="s">
        <v>116</v>
      </c>
      <c r="F44" s="26">
        <f t="shared" si="6"/>
        <v>33</v>
      </c>
      <c r="AI44">
        <v>9</v>
      </c>
      <c r="AJ44" t="s">
        <v>233</v>
      </c>
      <c r="AQ44">
        <v>24</v>
      </c>
      <c r="AR44" t="s">
        <v>560</v>
      </c>
      <c r="DV44" s="27"/>
      <c r="ET44" s="27"/>
    </row>
    <row r="45" spans="1:150" ht="12.75" customHeight="1" x14ac:dyDescent="0.2">
      <c r="A45" s="24" t="s">
        <v>382</v>
      </c>
      <c r="B45" s="25" t="s">
        <v>386</v>
      </c>
      <c r="C45" s="21" t="s">
        <v>387</v>
      </c>
      <c r="D45" s="25" t="s">
        <v>12</v>
      </c>
      <c r="E45" s="25" t="s">
        <v>388</v>
      </c>
      <c r="F45" s="26">
        <f>SUM(G45+I45+K45+M45+O45+AA45+AC45+AG45+BA45+CS45+DA45+DK45+BO45+ES45+CA45+Q45+S45+U45+EQ45+FO45+CC45+BC45++BS45+DQ45+BW45+CO45+FA45+FC45+FE45+FG45+FI45+FK45+FM45+CM45+CQ45+CU45+CW45+CY45+DE45+DG45+DI45+DO45+DW45+DY45+EA45+EC45+EE45+EG45+EK45+EM45+EO45+EU45+EW45+EY45+AE45+DU45+AU45+CG45+DS45+AK45+AO45+AQ45+BE45+BU45+BY45+CI45+CK45+DC45+W45+DM45+BQ45+AM45+AS45+CE45+FQ45+FS45+FU45+BK45+BM45+AI45+AW45+AY45+BG45+BI45)</f>
        <v>6</v>
      </c>
      <c r="Q45">
        <v>4.5</v>
      </c>
      <c r="R45" t="s">
        <v>233</v>
      </c>
      <c r="AA45" s="16"/>
      <c r="AF45" s="9"/>
      <c r="AM45">
        <v>1.5</v>
      </c>
      <c r="AN45" s="27" t="s">
        <v>233</v>
      </c>
      <c r="ET45" s="27"/>
    </row>
    <row r="46" spans="1:150" ht="12.75" hidden="1" customHeight="1" x14ac:dyDescent="0.2">
      <c r="A46" s="33" t="s">
        <v>383</v>
      </c>
      <c r="B46" s="32" t="s">
        <v>385</v>
      </c>
      <c r="C46" s="32" t="s">
        <v>7</v>
      </c>
      <c r="D46" s="32" t="s">
        <v>8</v>
      </c>
      <c r="E46" s="32" t="s">
        <v>111</v>
      </c>
      <c r="F46" s="34">
        <f t="shared" ref="F46:F62" si="7">SUM(G46+I46+K46+M46+O46+AA46+AC46+AG46+BA46+CS46+DA46+DK46+BO46+ES46+CA46+Q46+S46+U46+EQ46+FO46+CC46+BC46++BS46+DQ46+BW46+CO46+FA46+FC46+FE46+FG46+FI46+FK46+FM46+CM46+CQ46+CU46+CW46+CY46+DE46+DG46+DI46+DO46+DW46+DY46+EA46+EC46+EE46+EG46+EK46+EM46+EO46+EU46+EW46+EY46+AE46+DU46+AU46+CG46+DS46+AK46+AO46+AQ46+BE46+BU46+BY46+CI46+CK46+DC46+W46+DM46+BQ46+AM46+AS46+CE46+FQ46+FS46+FU46+BK46+BM46+AI46+AW46+AY46+BG46+BI46)</f>
        <v>0</v>
      </c>
    </row>
    <row r="47" spans="1:150" ht="12.75" customHeight="1" x14ac:dyDescent="0.2">
      <c r="A47" s="24" t="s">
        <v>445</v>
      </c>
      <c r="B47" s="25" t="s">
        <v>413</v>
      </c>
      <c r="C47" s="25" t="s">
        <v>7</v>
      </c>
      <c r="D47" s="25" t="s">
        <v>12</v>
      </c>
      <c r="E47" s="25" t="s">
        <v>116</v>
      </c>
      <c r="F47" s="26">
        <f t="shared" si="7"/>
        <v>40</v>
      </c>
      <c r="K47">
        <v>5</v>
      </c>
      <c r="L47" t="s">
        <v>233</v>
      </c>
      <c r="U47">
        <v>3.5</v>
      </c>
      <c r="V47" t="s">
        <v>233</v>
      </c>
      <c r="W47">
        <v>19</v>
      </c>
      <c r="X47" t="s">
        <v>560</v>
      </c>
      <c r="AA47" s="11"/>
      <c r="AF47" s="9"/>
      <c r="AI47">
        <v>9</v>
      </c>
      <c r="AJ47" s="27" t="s">
        <v>78</v>
      </c>
      <c r="AM47">
        <v>3.5</v>
      </c>
      <c r="AN47" s="27" t="s">
        <v>78</v>
      </c>
      <c r="CN47" s="9"/>
      <c r="CR47" s="9"/>
      <c r="DR47" s="27"/>
    </row>
    <row r="48" spans="1:150" ht="12.75" customHeight="1" x14ac:dyDescent="0.2">
      <c r="A48" s="24" t="s">
        <v>446</v>
      </c>
      <c r="B48" s="25" t="s">
        <v>414</v>
      </c>
      <c r="C48" s="25" t="s">
        <v>7</v>
      </c>
      <c r="D48" s="25" t="s">
        <v>12</v>
      </c>
      <c r="E48" s="25" t="s">
        <v>111</v>
      </c>
      <c r="F48" s="26">
        <f t="shared" si="7"/>
        <v>22.5</v>
      </c>
      <c r="J48" s="9"/>
      <c r="Q48">
        <v>4.5</v>
      </c>
      <c r="R48" t="s">
        <v>78</v>
      </c>
      <c r="V48" s="9"/>
      <c r="AF48" s="9"/>
      <c r="AI48">
        <v>6</v>
      </c>
      <c r="AJ48" t="s">
        <v>233</v>
      </c>
      <c r="AQ48">
        <v>12</v>
      </c>
      <c r="AR48" t="s">
        <v>560</v>
      </c>
      <c r="AS48" s="11"/>
      <c r="DV48" s="27"/>
    </row>
    <row r="49" spans="1:154" ht="12.75" hidden="1" customHeight="1" x14ac:dyDescent="0.2">
      <c r="A49" s="33" t="s">
        <v>447</v>
      </c>
      <c r="B49" s="32" t="s">
        <v>415</v>
      </c>
      <c r="C49" s="32" t="s">
        <v>7</v>
      </c>
      <c r="D49" s="32" t="s">
        <v>8</v>
      </c>
      <c r="E49" s="32" t="s">
        <v>111</v>
      </c>
      <c r="F49" s="34">
        <f t="shared" si="7"/>
        <v>0</v>
      </c>
      <c r="V49" s="9"/>
      <c r="AF49" s="9"/>
    </row>
    <row r="50" spans="1:154" ht="12.75" customHeight="1" x14ac:dyDescent="0.2">
      <c r="A50" s="24" t="s">
        <v>448</v>
      </c>
      <c r="B50" s="25" t="s">
        <v>440</v>
      </c>
      <c r="C50" s="25" t="s">
        <v>7</v>
      </c>
      <c r="D50" s="25" t="s">
        <v>12</v>
      </c>
      <c r="E50" s="25" t="s">
        <v>116</v>
      </c>
      <c r="F50" s="26">
        <f t="shared" si="7"/>
        <v>0</v>
      </c>
      <c r="AA50" s="11"/>
      <c r="BU50" s="11"/>
      <c r="BV50" s="9"/>
      <c r="CD50" s="9"/>
      <c r="DV50" s="27"/>
    </row>
    <row r="51" spans="1:154" ht="12.75" customHeight="1" x14ac:dyDescent="0.2">
      <c r="A51" s="24" t="s">
        <v>449</v>
      </c>
      <c r="B51" s="25" t="s">
        <v>458</v>
      </c>
      <c r="C51" s="25" t="s">
        <v>7</v>
      </c>
      <c r="D51" s="25" t="s">
        <v>12</v>
      </c>
      <c r="E51" s="25" t="s">
        <v>116</v>
      </c>
      <c r="F51" s="26">
        <f t="shared" si="7"/>
        <v>12</v>
      </c>
      <c r="AQ51">
        <v>12</v>
      </c>
      <c r="AR51" t="s">
        <v>233</v>
      </c>
      <c r="DV51" s="27"/>
    </row>
    <row r="52" spans="1:154" ht="12.75" customHeight="1" x14ac:dyDescent="0.2">
      <c r="A52" s="24" t="s">
        <v>457</v>
      </c>
      <c r="B52" s="25" t="s">
        <v>459</v>
      </c>
      <c r="C52" s="25" t="s">
        <v>7</v>
      </c>
      <c r="D52" s="25" t="s">
        <v>12</v>
      </c>
      <c r="E52" s="25" t="s">
        <v>460</v>
      </c>
      <c r="F52" s="26">
        <f>SUM(G52+I52+K52+M52+O52+AA52+AC52+AG52+BA52+CS52+DA52+DK52+BO52+ES52+CA52+Q52+S52+U52+EQ52+FO52+CC52+BC52++BS52+DQ52+BW52+CO52+FA52+FC52+FE52+FG52+FI52+FK52+FM52+CM52+CQ52+CU52+CW52+CY52+DE52+DG52+DI52+DO52+DW52+DY52+EA52+EC52+EE52+EG52+EK52+EM52+EO52+EU52+EW52+EY52+AE52+DU52+AU52+CG52+DS52+AK52+AO52+AQ52+BE52+BU52+BY52+CI52+CK52+DC52+W52+DM52+BQ52+AM52+AS52+CE52+FQ52+FS52+FU52+BK52+BM52+AI52+AW52+AY52+BG52+BI52)</f>
        <v>14.5</v>
      </c>
      <c r="K52">
        <v>0.5</v>
      </c>
      <c r="L52" t="s">
        <v>233</v>
      </c>
      <c r="W52">
        <v>7</v>
      </c>
      <c r="X52" s="27" t="s">
        <v>560</v>
      </c>
      <c r="AA52" s="11"/>
      <c r="AQ52">
        <v>6</v>
      </c>
      <c r="AR52" t="s">
        <v>233</v>
      </c>
      <c r="AW52">
        <v>1</v>
      </c>
      <c r="AX52" t="s">
        <v>233</v>
      </c>
      <c r="BU52" s="11"/>
      <c r="BV52" s="9"/>
      <c r="CP52" s="27"/>
      <c r="CT52" s="27"/>
      <c r="CU52" s="11"/>
      <c r="CV52" s="27"/>
      <c r="CX52" s="27"/>
      <c r="ET52" s="27"/>
    </row>
    <row r="53" spans="1:154" ht="12.75" customHeight="1" x14ac:dyDescent="0.2">
      <c r="A53" s="24" t="s">
        <v>497</v>
      </c>
      <c r="B53" s="25" t="s">
        <v>501</v>
      </c>
      <c r="C53" s="25" t="s">
        <v>7</v>
      </c>
      <c r="D53" s="25" t="s">
        <v>12</v>
      </c>
      <c r="E53" s="25" t="s">
        <v>498</v>
      </c>
      <c r="F53" s="26">
        <f t="shared" si="7"/>
        <v>0.5</v>
      </c>
      <c r="U53">
        <v>0.5</v>
      </c>
      <c r="V53" s="27" t="s">
        <v>233</v>
      </c>
      <c r="BR53" s="9"/>
      <c r="BT53" s="9"/>
      <c r="CN53" s="9"/>
      <c r="CV53" s="27"/>
      <c r="CX53" s="27"/>
      <c r="DF53" s="27"/>
      <c r="DR53" s="27"/>
      <c r="ET53" s="27"/>
      <c r="EV53" s="27"/>
      <c r="EX53" s="27"/>
    </row>
    <row r="54" spans="1:154" ht="12.75" customHeight="1" x14ac:dyDescent="0.2">
      <c r="A54" s="24" t="s">
        <v>543</v>
      </c>
      <c r="B54" s="25" t="s">
        <v>541</v>
      </c>
      <c r="C54" s="25" t="s">
        <v>7</v>
      </c>
      <c r="D54" s="25" t="s">
        <v>12</v>
      </c>
      <c r="E54" s="25" t="s">
        <v>116</v>
      </c>
      <c r="F54" s="26">
        <f t="shared" si="7"/>
        <v>35.5</v>
      </c>
      <c r="I54">
        <v>1</v>
      </c>
      <c r="J54" t="s">
        <v>233</v>
      </c>
      <c r="K54">
        <v>4.5</v>
      </c>
      <c r="L54" t="s">
        <v>233</v>
      </c>
      <c r="AI54">
        <v>6</v>
      </c>
      <c r="AJ54" t="s">
        <v>233</v>
      </c>
      <c r="AQ54">
        <v>24</v>
      </c>
      <c r="AR54" t="s">
        <v>560</v>
      </c>
      <c r="ET54" s="27"/>
    </row>
    <row r="55" spans="1:154" ht="12.75" customHeight="1" x14ac:dyDescent="0.2">
      <c r="A55" s="24" t="s">
        <v>544</v>
      </c>
      <c r="B55" s="25" t="s">
        <v>542</v>
      </c>
      <c r="C55" s="25" t="s">
        <v>7</v>
      </c>
      <c r="D55" s="25" t="s">
        <v>12</v>
      </c>
      <c r="E55" s="25" t="s">
        <v>116</v>
      </c>
      <c r="F55" s="26">
        <f t="shared" si="7"/>
        <v>52</v>
      </c>
      <c r="U55">
        <v>3</v>
      </c>
      <c r="V55" s="27" t="s">
        <v>233</v>
      </c>
      <c r="W55">
        <v>19</v>
      </c>
      <c r="X55" t="s">
        <v>560</v>
      </c>
      <c r="AI55">
        <v>6</v>
      </c>
      <c r="AJ55" t="s">
        <v>233</v>
      </c>
      <c r="AQ55">
        <v>24</v>
      </c>
      <c r="AR55" t="s">
        <v>560</v>
      </c>
    </row>
    <row r="56" spans="1:154" ht="12.75" customHeight="1" x14ac:dyDescent="0.2">
      <c r="A56" s="24" t="s">
        <v>564</v>
      </c>
      <c r="B56" s="25" t="s">
        <v>574</v>
      </c>
      <c r="C56" s="25" t="s">
        <v>7</v>
      </c>
      <c r="D56" s="25" t="s">
        <v>12</v>
      </c>
      <c r="E56" s="25" t="s">
        <v>116</v>
      </c>
      <c r="F56" s="26">
        <f t="shared" si="7"/>
        <v>3.5</v>
      </c>
      <c r="AI56">
        <v>3</v>
      </c>
      <c r="AJ56" t="s">
        <v>233</v>
      </c>
      <c r="AM56">
        <v>0.5</v>
      </c>
      <c r="AN56" s="27" t="s">
        <v>233</v>
      </c>
    </row>
    <row r="57" spans="1:154" ht="12.75" customHeight="1" x14ac:dyDescent="0.2">
      <c r="A57" s="24" t="s">
        <v>565</v>
      </c>
      <c r="B57" s="25" t="s">
        <v>575</v>
      </c>
      <c r="C57" s="25" t="s">
        <v>7</v>
      </c>
      <c r="D57" s="25" t="s">
        <v>12</v>
      </c>
      <c r="E57" s="25" t="s">
        <v>20</v>
      </c>
      <c r="F57" s="26">
        <f t="shared" si="7"/>
        <v>0</v>
      </c>
    </row>
    <row r="58" spans="1:154" ht="12.75" customHeight="1" x14ac:dyDescent="0.2">
      <c r="A58" s="24" t="s">
        <v>566</v>
      </c>
      <c r="B58" s="25" t="s">
        <v>576</v>
      </c>
      <c r="C58" s="25" t="s">
        <v>7</v>
      </c>
      <c r="D58" s="25" t="s">
        <v>12</v>
      </c>
      <c r="E58" s="25" t="s">
        <v>567</v>
      </c>
      <c r="F58" s="26">
        <f t="shared" si="7"/>
        <v>0</v>
      </c>
    </row>
    <row r="59" spans="1:154" x14ac:dyDescent="0.2">
      <c r="A59" s="24" t="s">
        <v>568</v>
      </c>
      <c r="B59" s="25" t="s">
        <v>577</v>
      </c>
      <c r="C59" s="25" t="s">
        <v>7</v>
      </c>
      <c r="D59" s="25" t="s">
        <v>12</v>
      </c>
      <c r="E59" s="25" t="s">
        <v>567</v>
      </c>
      <c r="F59" s="26">
        <f t="shared" si="7"/>
        <v>0</v>
      </c>
    </row>
    <row r="60" spans="1:154" x14ac:dyDescent="0.2">
      <c r="A60" s="24" t="s">
        <v>569</v>
      </c>
      <c r="B60" s="25" t="s">
        <v>578</v>
      </c>
      <c r="C60" s="25" t="s">
        <v>7</v>
      </c>
      <c r="D60" s="25" t="s">
        <v>12</v>
      </c>
      <c r="E60" s="25" t="s">
        <v>570</v>
      </c>
      <c r="F60" s="26">
        <f t="shared" si="7"/>
        <v>6</v>
      </c>
      <c r="AQ60">
        <v>6</v>
      </c>
      <c r="AR60" t="s">
        <v>233</v>
      </c>
    </row>
    <row r="61" spans="1:154" x14ac:dyDescent="0.2">
      <c r="A61" s="24" t="s">
        <v>571</v>
      </c>
      <c r="B61" s="25" t="s">
        <v>579</v>
      </c>
      <c r="C61" s="25" t="s">
        <v>7</v>
      </c>
      <c r="D61" s="25" t="s">
        <v>12</v>
      </c>
      <c r="E61" s="25" t="s">
        <v>572</v>
      </c>
      <c r="F61" s="26">
        <f t="shared" si="7"/>
        <v>6</v>
      </c>
      <c r="AQ61">
        <v>6</v>
      </c>
      <c r="AR61" t="s">
        <v>233</v>
      </c>
    </row>
    <row r="62" spans="1:154" x14ac:dyDescent="0.2">
      <c r="A62" s="24" t="s">
        <v>573</v>
      </c>
      <c r="B62" s="25" t="s">
        <v>580</v>
      </c>
      <c r="C62" s="25" t="s">
        <v>7</v>
      </c>
      <c r="D62" s="25" t="s">
        <v>12</v>
      </c>
      <c r="E62" s="25" t="s">
        <v>572</v>
      </c>
      <c r="F62" s="26">
        <f t="shared" si="7"/>
        <v>6</v>
      </c>
      <c r="AQ62">
        <v>6</v>
      </c>
      <c r="AR62" t="s">
        <v>233</v>
      </c>
    </row>
    <row r="63" spans="1:154" x14ac:dyDescent="0.2">
      <c r="A63" s="24"/>
      <c r="B63" s="25"/>
    </row>
    <row r="64" spans="1:154" x14ac:dyDescent="0.2">
      <c r="A64" s="24"/>
      <c r="B64" s="25"/>
    </row>
    <row r="98" spans="1:2" x14ac:dyDescent="0.2">
      <c r="A98" s="29" t="s">
        <v>511</v>
      </c>
      <c r="B98" s="29" t="s">
        <v>510</v>
      </c>
    </row>
    <row r="99" spans="1:2" x14ac:dyDescent="0.2">
      <c r="A99" s="29" t="s">
        <v>521</v>
      </c>
      <c r="B99" s="29" t="s">
        <v>520</v>
      </c>
    </row>
    <row r="100" spans="1:2" x14ac:dyDescent="0.2">
      <c r="A100" s="29" t="s">
        <v>519</v>
      </c>
      <c r="B100" s="29" t="s">
        <v>518</v>
      </c>
    </row>
    <row r="101" spans="1:2" x14ac:dyDescent="0.2">
      <c r="A101" s="29" t="s">
        <v>514</v>
      </c>
      <c r="B101" s="29" t="s">
        <v>515</v>
      </c>
    </row>
    <row r="102" spans="1:2" x14ac:dyDescent="0.2">
      <c r="A102" s="29" t="s">
        <v>512</v>
      </c>
      <c r="B102" s="29" t="s">
        <v>513</v>
      </c>
    </row>
    <row r="103" spans="1:2" x14ac:dyDescent="0.2">
      <c r="A103" s="29" t="s">
        <v>516</v>
      </c>
      <c r="B103" s="29" t="s">
        <v>517</v>
      </c>
    </row>
    <row r="106" spans="1:2" x14ac:dyDescent="0.2">
      <c r="A106" s="28" t="s">
        <v>509</v>
      </c>
    </row>
    <row r="108" spans="1:2" x14ac:dyDescent="0.2">
      <c r="A108" s="78" t="s">
        <v>506</v>
      </c>
      <c r="B108" s="79"/>
    </row>
    <row r="109" spans="1:2" x14ac:dyDescent="0.2">
      <c r="A109" s="79"/>
      <c r="B109" s="79"/>
    </row>
    <row r="110" spans="1:2" x14ac:dyDescent="0.2">
      <c r="A110" s="79"/>
      <c r="B110" s="79"/>
    </row>
    <row r="111" spans="1:2" x14ac:dyDescent="0.2">
      <c r="A111" s="79"/>
      <c r="B111" s="79"/>
    </row>
    <row r="112" spans="1:2" x14ac:dyDescent="0.2">
      <c r="A112" s="80" t="s">
        <v>505</v>
      </c>
      <c r="B112" s="81"/>
    </row>
    <row r="113" spans="1:2" x14ac:dyDescent="0.2">
      <c r="A113" s="81"/>
      <c r="B113" s="81"/>
    </row>
    <row r="114" spans="1:2" x14ac:dyDescent="0.2">
      <c r="A114" s="81"/>
      <c r="B114" s="81"/>
    </row>
    <row r="115" spans="1:2" x14ac:dyDescent="0.2">
      <c r="A115" s="81"/>
      <c r="B115" s="81"/>
    </row>
    <row r="116" spans="1:2" x14ac:dyDescent="0.2">
      <c r="A116" s="82" t="s">
        <v>504</v>
      </c>
      <c r="B116" s="82"/>
    </row>
    <row r="117" spans="1:2" x14ac:dyDescent="0.2">
      <c r="A117" s="82"/>
      <c r="B117" s="82"/>
    </row>
    <row r="118" spans="1:2" x14ac:dyDescent="0.2">
      <c r="A118" s="82"/>
      <c r="B118" s="82"/>
    </row>
    <row r="119" spans="1:2" x14ac:dyDescent="0.2">
      <c r="A119" s="82"/>
      <c r="B119" s="82"/>
    </row>
    <row r="120" spans="1:2" x14ac:dyDescent="0.2">
      <c r="A120" s="83" t="s">
        <v>503</v>
      </c>
      <c r="B120" s="83"/>
    </row>
    <row r="121" spans="1:2" x14ac:dyDescent="0.2">
      <c r="A121" s="83"/>
      <c r="B121" s="83"/>
    </row>
    <row r="122" spans="1:2" x14ac:dyDescent="0.2">
      <c r="A122" s="83"/>
      <c r="B122" s="83"/>
    </row>
    <row r="123" spans="1:2" x14ac:dyDescent="0.2">
      <c r="A123" s="83"/>
      <c r="B123" s="83"/>
    </row>
    <row r="124" spans="1:2" x14ac:dyDescent="0.2">
      <c r="A124" s="84" t="s">
        <v>502</v>
      </c>
      <c r="B124" s="85"/>
    </row>
    <row r="125" spans="1:2" x14ac:dyDescent="0.2">
      <c r="A125" s="85"/>
      <c r="B125" s="85"/>
    </row>
    <row r="126" spans="1:2" x14ac:dyDescent="0.2">
      <c r="A126" s="85"/>
      <c r="B126" s="85"/>
    </row>
    <row r="127" spans="1:2" x14ac:dyDescent="0.2">
      <c r="A127" s="85"/>
      <c r="B127" s="85"/>
    </row>
    <row r="128" spans="1:2" x14ac:dyDescent="0.2">
      <c r="A128" s="86" t="s">
        <v>507</v>
      </c>
      <c r="B128" s="86"/>
    </row>
    <row r="129" spans="1:2" x14ac:dyDescent="0.2">
      <c r="A129" s="86"/>
      <c r="B129" s="86"/>
    </row>
    <row r="130" spans="1:2" x14ac:dyDescent="0.2">
      <c r="A130" s="86"/>
      <c r="B130" s="86"/>
    </row>
    <row r="131" spans="1:2" x14ac:dyDescent="0.2">
      <c r="A131" s="86"/>
      <c r="B131" s="86"/>
    </row>
    <row r="132" spans="1:2" x14ac:dyDescent="0.2">
      <c r="A132" s="87" t="s">
        <v>508</v>
      </c>
      <c r="B132" s="88"/>
    </row>
    <row r="133" spans="1:2" x14ac:dyDescent="0.2">
      <c r="A133" s="89"/>
      <c r="B133" s="88"/>
    </row>
    <row r="134" spans="1:2" x14ac:dyDescent="0.2">
      <c r="A134" s="89"/>
      <c r="B134" s="88"/>
    </row>
    <row r="135" spans="1:2" x14ac:dyDescent="0.2">
      <c r="A135" s="89"/>
      <c r="B135" s="88"/>
    </row>
    <row r="136" spans="1:2" x14ac:dyDescent="0.2">
      <c r="A136" s="90" t="s">
        <v>522</v>
      </c>
      <c r="B136" s="91"/>
    </row>
    <row r="137" spans="1:2" x14ac:dyDescent="0.2">
      <c r="A137" s="91"/>
      <c r="B137" s="91"/>
    </row>
    <row r="138" spans="1:2" x14ac:dyDescent="0.2">
      <c r="A138" s="91"/>
      <c r="B138" s="91"/>
    </row>
    <row r="139" spans="1:2" x14ac:dyDescent="0.2">
      <c r="A139" s="91"/>
      <c r="B139" s="91"/>
    </row>
  </sheetData>
  <autoFilter ref="A7:ET55" xr:uid="{00000000-0009-0000-0000-00000D000000}">
    <filterColumn colId="3">
      <filters>
        <filter val="Aktīvs"/>
      </filters>
    </filterColumn>
  </autoFilter>
  <mergeCells count="110">
    <mergeCell ref="BA1:BB4"/>
    <mergeCell ref="AQ1:AR4"/>
    <mergeCell ref="AS1:AT4"/>
    <mergeCell ref="AU1:AV4"/>
    <mergeCell ref="AW1:AX4"/>
    <mergeCell ref="AY1:AZ4"/>
    <mergeCell ref="M1:N4"/>
    <mergeCell ref="AI1:AJ4"/>
    <mergeCell ref="AK1:AL4"/>
    <mergeCell ref="AM1:AN4"/>
    <mergeCell ref="AO1:AP4"/>
    <mergeCell ref="A1:E2"/>
    <mergeCell ref="F1:F4"/>
    <mergeCell ref="G1:H4"/>
    <mergeCell ref="I1:J4"/>
    <mergeCell ref="K1:L4"/>
    <mergeCell ref="O1:P4"/>
    <mergeCell ref="Q1:R4"/>
    <mergeCell ref="S1:T4"/>
    <mergeCell ref="U1:V4"/>
    <mergeCell ref="W1:X4"/>
    <mergeCell ref="Q5:R5"/>
    <mergeCell ref="AA1:AB4"/>
    <mergeCell ref="AC1:AD4"/>
    <mergeCell ref="AE1:AF4"/>
    <mergeCell ref="AG1:AH4"/>
    <mergeCell ref="Y1:Z4"/>
    <mergeCell ref="G5:H5"/>
    <mergeCell ref="I5:J5"/>
    <mergeCell ref="K5:L5"/>
    <mergeCell ref="M5:N5"/>
    <mergeCell ref="O5:P5"/>
    <mergeCell ref="AO5:AP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BM5:BN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CK5:CL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DI5:DJ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A136:B139"/>
    <mergeCell ref="EU5:EV5"/>
    <mergeCell ref="EW5:EX5"/>
    <mergeCell ref="EY5:EZ5"/>
    <mergeCell ref="FA5:FB5"/>
    <mergeCell ref="A108:B111"/>
    <mergeCell ref="A112:B11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A116:B119"/>
    <mergeCell ref="A120:B123"/>
    <mergeCell ref="A124:B127"/>
    <mergeCell ref="A128:B131"/>
    <mergeCell ref="A132:B135"/>
  </mergeCells>
  <conditionalFormatting sqref="C8:C62">
    <cfRule type="cellIs" dxfId="6" priority="5" stopIfTrue="1" operator="equal">
      <formula>"Starptautiskā"</formula>
    </cfRule>
    <cfRule type="cellIs" dxfId="5" priority="6" stopIfTrue="1" operator="equal">
      <formula>"Nacionālā"</formula>
    </cfRule>
  </conditionalFormatting>
  <conditionalFormatting sqref="D8:D62">
    <cfRule type="cellIs" dxfId="4" priority="3" stopIfTrue="1" operator="equal">
      <formula>"Neaktīvs"</formula>
    </cfRule>
    <cfRule type="cellIs" dxfId="3" priority="4" stopIfTrue="1" operator="equal">
      <formula>"Aktīvs"</formula>
    </cfRule>
  </conditionalFormatting>
  <conditionalFormatting sqref="F1:F62">
    <cfRule type="cellIs" dxfId="2" priority="11" stopIfTrue="1" operator="equal">
      <formula>0</formula>
    </cfRule>
    <cfRule type="cellIs" dxfId="1" priority="12" stopIfTrue="1" operator="between">
      <formula>0</formula>
      <formula>9.5</formula>
    </cfRule>
    <cfRule type="cellIs" dxfId="0" priority="13" stopIfTrue="1" operator="greaterThanOrEqual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48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S15" sqref="AS15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5.42578125" customWidth="1"/>
    <col min="7" max="7" width="2.85546875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2.8554687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2.85546875" bestFit="1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3" bestFit="1" customWidth="1"/>
    <col min="22" max="22" width="3.85546875" bestFit="1" customWidth="1"/>
    <col min="23" max="23" width="3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3" width="4" bestFit="1" customWidth="1"/>
    <col min="34" max="34" width="3.85546875" bestFit="1" customWidth="1"/>
    <col min="35" max="38" width="3.85546875" customWidth="1"/>
    <col min="39" max="39" width="2.85546875" bestFit="1" customWidth="1"/>
    <col min="40" max="40" width="3.85546875" bestFit="1" customWidth="1"/>
    <col min="41" max="41" width="2.85546875" bestFit="1" customWidth="1"/>
    <col min="42" max="42" width="3.85546875" bestFit="1" customWidth="1"/>
    <col min="43" max="44" width="3.85546875" customWidth="1"/>
    <col min="45" max="45" width="4" bestFit="1" customWidth="1"/>
    <col min="46" max="46" width="3.85546875" bestFit="1" customWidth="1"/>
    <col min="47" max="47" width="2.85546875" bestFit="1" customWidth="1"/>
    <col min="48" max="48" width="3.85546875" bestFit="1" customWidth="1"/>
    <col min="49" max="49" width="3" bestFit="1" customWidth="1"/>
    <col min="50" max="50" width="3.85546875" bestFit="1" customWidth="1"/>
    <col min="51" max="51" width="4" bestFit="1" customWidth="1"/>
    <col min="52" max="52" width="3.85546875" bestFit="1" customWidth="1"/>
  </cols>
  <sheetData>
    <row r="1" spans="1:54" ht="18" customHeight="1" x14ac:dyDescent="0.2">
      <c r="A1" s="38" t="s">
        <v>100</v>
      </c>
      <c r="B1" s="38"/>
      <c r="C1" s="38"/>
      <c r="D1" s="38"/>
      <c r="E1" s="38"/>
      <c r="F1" s="35" t="s">
        <v>136</v>
      </c>
      <c r="G1" s="35" t="s">
        <v>80</v>
      </c>
      <c r="H1" s="35"/>
      <c r="I1" s="35" t="s">
        <v>81</v>
      </c>
      <c r="J1" s="35"/>
      <c r="K1" s="35" t="s">
        <v>82</v>
      </c>
      <c r="L1" s="35"/>
      <c r="M1" s="35" t="s">
        <v>83</v>
      </c>
      <c r="N1" s="35"/>
      <c r="O1" s="35" t="s">
        <v>84</v>
      </c>
      <c r="P1" s="35"/>
      <c r="Q1" s="35" t="s">
        <v>120</v>
      </c>
      <c r="R1" s="35"/>
      <c r="S1" s="35" t="s">
        <v>85</v>
      </c>
      <c r="T1" s="35"/>
      <c r="U1" s="35" t="s">
        <v>87</v>
      </c>
      <c r="V1" s="35"/>
      <c r="W1" s="35" t="s">
        <v>88</v>
      </c>
      <c r="X1" s="35"/>
      <c r="Y1" s="35" t="s">
        <v>89</v>
      </c>
      <c r="Z1" s="35"/>
      <c r="AA1" s="35" t="s">
        <v>86</v>
      </c>
      <c r="AB1" s="35"/>
      <c r="AC1" s="35" t="s">
        <v>90</v>
      </c>
      <c r="AD1" s="35"/>
      <c r="AE1" s="35" t="s">
        <v>92</v>
      </c>
      <c r="AF1" s="35"/>
      <c r="AG1" s="35" t="s">
        <v>133</v>
      </c>
      <c r="AH1" s="35"/>
      <c r="AI1" s="35" t="s">
        <v>129</v>
      </c>
      <c r="AJ1" s="35"/>
      <c r="AK1" s="35" t="s">
        <v>94</v>
      </c>
      <c r="AL1" s="35"/>
      <c r="AM1" s="35" t="s">
        <v>95</v>
      </c>
      <c r="AN1" s="35"/>
      <c r="AO1" s="35" t="s">
        <v>96</v>
      </c>
      <c r="AP1" s="35"/>
      <c r="AQ1" s="35" t="s">
        <v>146</v>
      </c>
      <c r="AR1" s="35"/>
      <c r="AS1" s="35" t="s">
        <v>145</v>
      </c>
      <c r="AT1" s="35"/>
      <c r="AU1" s="35" t="s">
        <v>147</v>
      </c>
      <c r="AV1" s="35"/>
      <c r="AW1" s="35" t="s">
        <v>99</v>
      </c>
      <c r="AX1" s="35"/>
      <c r="AY1" s="35" t="s">
        <v>144</v>
      </c>
      <c r="AZ1" s="35"/>
    </row>
    <row r="2" spans="1:54" ht="18" customHeight="1" x14ac:dyDescent="0.2">
      <c r="A2" s="38"/>
      <c r="B2" s="38"/>
      <c r="C2" s="38"/>
      <c r="D2" s="38"/>
      <c r="E2" s="3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</row>
    <row r="3" spans="1:54" ht="18" customHeight="1" x14ac:dyDescent="0.2">
      <c r="A3" s="6" t="s">
        <v>108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4" ht="18" customHeight="1" x14ac:dyDescent="0.2"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4" ht="12.75" customHeight="1" x14ac:dyDescent="0.2">
      <c r="G5" s="36" t="s">
        <v>114</v>
      </c>
      <c r="H5" s="37"/>
      <c r="I5" s="36" t="s">
        <v>117</v>
      </c>
      <c r="J5" s="37"/>
      <c r="K5" s="36" t="s">
        <v>117</v>
      </c>
      <c r="L5" s="37"/>
      <c r="M5" s="36" t="s">
        <v>118</v>
      </c>
      <c r="N5" s="37"/>
      <c r="O5" s="36" t="s">
        <v>119</v>
      </c>
      <c r="P5" s="37"/>
      <c r="Q5" s="36" t="s">
        <v>121</v>
      </c>
      <c r="R5" s="37"/>
      <c r="S5" s="36" t="s">
        <v>122</v>
      </c>
      <c r="T5" s="37"/>
      <c r="U5" s="36" t="s">
        <v>123</v>
      </c>
      <c r="V5" s="37"/>
      <c r="W5" s="36" t="s">
        <v>124</v>
      </c>
      <c r="X5" s="37"/>
      <c r="Y5" s="36" t="s">
        <v>125</v>
      </c>
      <c r="Z5" s="37"/>
      <c r="AA5" s="36" t="s">
        <v>125</v>
      </c>
      <c r="AB5" s="37"/>
      <c r="AC5" s="36" t="s">
        <v>126</v>
      </c>
      <c r="AD5" s="37"/>
      <c r="AE5" s="36" t="s">
        <v>127</v>
      </c>
      <c r="AF5" s="37"/>
      <c r="AG5" s="36" t="s">
        <v>128</v>
      </c>
      <c r="AH5" s="37"/>
      <c r="AI5" s="37" t="s">
        <v>130</v>
      </c>
      <c r="AJ5" s="37"/>
      <c r="AK5" s="36" t="s">
        <v>131</v>
      </c>
      <c r="AL5" s="36"/>
      <c r="AM5" s="36" t="s">
        <v>132</v>
      </c>
      <c r="AN5" s="36"/>
      <c r="AO5" s="36" t="s">
        <v>138</v>
      </c>
      <c r="AP5" s="36"/>
      <c r="AQ5" s="36" t="s">
        <v>139</v>
      </c>
      <c r="AR5" s="37"/>
      <c r="AS5" s="36" t="s">
        <v>140</v>
      </c>
      <c r="AT5" s="37"/>
      <c r="AU5" s="36" t="s">
        <v>141</v>
      </c>
      <c r="AV5" s="37"/>
      <c r="AW5" s="36" t="s">
        <v>142</v>
      </c>
      <c r="AX5" s="36"/>
      <c r="AY5" s="37" t="s">
        <v>143</v>
      </c>
      <c r="AZ5" s="37"/>
    </row>
    <row r="6" spans="1:5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</row>
    <row r="7" spans="1:54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54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4">
        <f>G8+I8+K8+M8+O8+Q8+S8+AA8+U8+W8+Y8+AC8++AE8+AG8+AI8+AK8+AM8+AO8+AQ8+AS8+AU8+AW8+AY8</f>
        <v>0</v>
      </c>
    </row>
    <row r="9" spans="1:54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4">
        <f>G9+I9+K9+M9+O9+Q9+S9+AA9+U9+W9+Y9+AC9++AE9+AG9+AI9+AK9+AM9+AO9+AQ9+AS9+AU9+AW9+AY9</f>
        <v>102.5</v>
      </c>
      <c r="M9">
        <v>8</v>
      </c>
      <c r="N9" t="s">
        <v>77</v>
      </c>
      <c r="O9">
        <v>9</v>
      </c>
      <c r="P9" t="s">
        <v>77</v>
      </c>
      <c r="U9">
        <v>12</v>
      </c>
      <c r="V9" t="s">
        <v>77</v>
      </c>
      <c r="W9">
        <v>18</v>
      </c>
      <c r="X9" t="s">
        <v>77</v>
      </c>
      <c r="Y9">
        <v>6</v>
      </c>
      <c r="Z9" t="s">
        <v>77</v>
      </c>
      <c r="AA9">
        <v>4</v>
      </c>
      <c r="AB9" t="s">
        <v>77</v>
      </c>
      <c r="AC9">
        <v>9</v>
      </c>
      <c r="AK9">
        <v>2.5</v>
      </c>
      <c r="AQ9">
        <v>11</v>
      </c>
      <c r="AW9">
        <v>14</v>
      </c>
      <c r="AX9" t="s">
        <v>77</v>
      </c>
      <c r="AY9">
        <v>9</v>
      </c>
    </row>
    <row r="10" spans="1:5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4">
        <f t="shared" ref="F10:F38" si="0">G10+I10+K10+M10+O10+Q10+S10+AA10+U10+W10+Y10+AC10++AE10+AG10+AI10+AK10+AM10+AO10+AQ10+AS10+AU10+AW10+AY10</f>
        <v>17</v>
      </c>
      <c r="G10">
        <v>2</v>
      </c>
      <c r="K10">
        <v>6</v>
      </c>
      <c r="S10">
        <v>3.5</v>
      </c>
      <c r="AG10">
        <v>0.5</v>
      </c>
      <c r="AK10">
        <v>1</v>
      </c>
      <c r="AO10">
        <v>4</v>
      </c>
    </row>
    <row r="11" spans="1:54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4">
        <f t="shared" si="0"/>
        <v>10</v>
      </c>
      <c r="AC11">
        <v>2</v>
      </c>
      <c r="AE11">
        <v>1.5</v>
      </c>
      <c r="AG11">
        <v>3.5</v>
      </c>
      <c r="AK11">
        <v>3</v>
      </c>
      <c r="AL11" t="s">
        <v>78</v>
      </c>
    </row>
    <row r="12" spans="1:5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4">
        <f t="shared" si="0"/>
        <v>10</v>
      </c>
      <c r="M12">
        <v>5</v>
      </c>
      <c r="AW12">
        <v>5</v>
      </c>
    </row>
    <row r="13" spans="1:54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4">
        <f t="shared" si="0"/>
        <v>0</v>
      </c>
    </row>
    <row r="14" spans="1:54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4">
        <f t="shared" si="0"/>
        <v>0</v>
      </c>
    </row>
    <row r="15" spans="1:54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4">
        <f t="shared" si="0"/>
        <v>39</v>
      </c>
      <c r="O15">
        <v>9</v>
      </c>
      <c r="U15">
        <v>6</v>
      </c>
      <c r="W15">
        <v>17</v>
      </c>
      <c r="Y15">
        <v>4</v>
      </c>
      <c r="AA15">
        <v>3</v>
      </c>
      <c r="BA15" s="7"/>
      <c r="BB15" s="7"/>
    </row>
    <row r="16" spans="1:54" ht="12.75" customHeight="1" x14ac:dyDescent="0.2">
      <c r="A16" s="3" t="s">
        <v>28</v>
      </c>
      <c r="B16" s="4" t="s">
        <v>158</v>
      </c>
      <c r="C16" s="4" t="s">
        <v>7</v>
      </c>
      <c r="D16" s="4" t="s">
        <v>12</v>
      </c>
      <c r="E16" s="4" t="s">
        <v>30</v>
      </c>
      <c r="F16" s="4">
        <f t="shared" si="0"/>
        <v>18</v>
      </c>
      <c r="I16">
        <v>1</v>
      </c>
      <c r="O16">
        <v>9</v>
      </c>
      <c r="W16">
        <v>2</v>
      </c>
      <c r="AU16">
        <v>6</v>
      </c>
      <c r="BA16" s="7"/>
      <c r="BB16" s="7"/>
    </row>
    <row r="17" spans="1:54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4">
        <f t="shared" si="0"/>
        <v>1.5</v>
      </c>
      <c r="I17">
        <v>1.5</v>
      </c>
      <c r="BA17" s="7"/>
      <c r="BB17" s="7"/>
    </row>
    <row r="18" spans="1:54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30</v>
      </c>
      <c r="F18" s="4">
        <f t="shared" si="0"/>
        <v>36.5</v>
      </c>
      <c r="I18">
        <v>1.5</v>
      </c>
      <c r="M18">
        <v>6</v>
      </c>
      <c r="W18">
        <v>18</v>
      </c>
      <c r="Y18">
        <v>2</v>
      </c>
      <c r="AA18">
        <v>3</v>
      </c>
      <c r="AU18">
        <v>6</v>
      </c>
      <c r="BA18" s="7"/>
      <c r="BB18" s="7"/>
    </row>
    <row r="19" spans="1:54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4">
        <f t="shared" si="0"/>
        <v>0</v>
      </c>
    </row>
    <row r="20" spans="1:54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4">
        <f t="shared" si="0"/>
        <v>0</v>
      </c>
    </row>
    <row r="21" spans="1:54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42</v>
      </c>
      <c r="F21" s="4">
        <f t="shared" si="0"/>
        <v>17</v>
      </c>
      <c r="AM21">
        <v>4</v>
      </c>
      <c r="AO21">
        <v>1</v>
      </c>
      <c r="AQ21">
        <v>12</v>
      </c>
    </row>
    <row r="22" spans="1:54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4">
        <f t="shared" si="0"/>
        <v>0</v>
      </c>
    </row>
    <row r="23" spans="1:54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4">
        <f t="shared" si="0"/>
        <v>0</v>
      </c>
    </row>
    <row r="24" spans="1:54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4">
        <f t="shared" si="0"/>
        <v>2</v>
      </c>
      <c r="AI24">
        <v>2</v>
      </c>
    </row>
    <row r="25" spans="1:54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4">
        <f t="shared" si="0"/>
        <v>0</v>
      </c>
    </row>
    <row r="26" spans="1:54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4">
        <f t="shared" si="0"/>
        <v>0</v>
      </c>
    </row>
    <row r="27" spans="1:54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4">
        <f t="shared" si="0"/>
        <v>26</v>
      </c>
      <c r="M27">
        <v>3</v>
      </c>
      <c r="AC27">
        <v>7</v>
      </c>
      <c r="AM27">
        <v>4</v>
      </c>
      <c r="AQ27">
        <v>12</v>
      </c>
    </row>
    <row r="28" spans="1:54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4">
        <f t="shared" si="0"/>
        <v>12</v>
      </c>
      <c r="AW28">
        <v>12</v>
      </c>
    </row>
    <row r="29" spans="1:54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20</v>
      </c>
      <c r="F29" s="4">
        <f t="shared" si="0"/>
        <v>16</v>
      </c>
      <c r="M29">
        <v>3</v>
      </c>
      <c r="Y29">
        <v>5</v>
      </c>
      <c r="AA29">
        <v>2</v>
      </c>
      <c r="AK29">
        <v>2</v>
      </c>
      <c r="AM29">
        <v>4</v>
      </c>
    </row>
    <row r="30" spans="1:54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116</v>
      </c>
      <c r="F30" s="4">
        <f t="shared" si="0"/>
        <v>12.5</v>
      </c>
      <c r="AS30">
        <v>3.5</v>
      </c>
      <c r="AY30">
        <v>9</v>
      </c>
    </row>
    <row r="31" spans="1:54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4">
        <f t="shared" si="0"/>
        <v>94</v>
      </c>
      <c r="G31">
        <v>2</v>
      </c>
      <c r="H31" s="4" t="s">
        <v>78</v>
      </c>
      <c r="M31">
        <v>8</v>
      </c>
      <c r="N31" t="s">
        <v>78</v>
      </c>
      <c r="O31">
        <v>9</v>
      </c>
      <c r="P31" t="s">
        <v>78</v>
      </c>
      <c r="U31">
        <v>12</v>
      </c>
      <c r="V31" t="s">
        <v>78</v>
      </c>
      <c r="Y31">
        <v>6</v>
      </c>
      <c r="Z31" t="s">
        <v>78</v>
      </c>
      <c r="AA31">
        <v>4</v>
      </c>
      <c r="AB31" t="s">
        <v>78</v>
      </c>
      <c r="AC31">
        <v>7</v>
      </c>
      <c r="AD31" t="s">
        <v>78</v>
      </c>
      <c r="AE31">
        <v>1.5</v>
      </c>
      <c r="AF31" t="s">
        <v>78</v>
      </c>
      <c r="AG31">
        <v>4</v>
      </c>
      <c r="AH31" t="s">
        <v>78</v>
      </c>
      <c r="AI31">
        <v>2</v>
      </c>
      <c r="AJ31" t="s">
        <v>78</v>
      </c>
      <c r="AQ31">
        <v>12</v>
      </c>
      <c r="AR31" t="s">
        <v>78</v>
      </c>
      <c r="AS31">
        <v>3.5</v>
      </c>
      <c r="AT31" t="s">
        <v>78</v>
      </c>
      <c r="AW31">
        <v>14</v>
      </c>
      <c r="AX31" t="s">
        <v>78</v>
      </c>
      <c r="AY31">
        <v>9</v>
      </c>
      <c r="AZ31" t="s">
        <v>78</v>
      </c>
    </row>
    <row r="32" spans="1:54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4">
        <f t="shared" si="0"/>
        <v>19</v>
      </c>
      <c r="U32">
        <v>10.5</v>
      </c>
      <c r="AG32">
        <v>4</v>
      </c>
      <c r="AQ32">
        <v>1</v>
      </c>
      <c r="AS32">
        <v>3.5</v>
      </c>
    </row>
    <row r="33" spans="1:51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116</v>
      </c>
      <c r="F33" s="4">
        <f t="shared" si="0"/>
        <v>65.5</v>
      </c>
      <c r="U33">
        <v>12</v>
      </c>
      <c r="W33">
        <v>17</v>
      </c>
      <c r="Y33">
        <v>4</v>
      </c>
      <c r="AA33">
        <v>3</v>
      </c>
      <c r="AG33">
        <v>4</v>
      </c>
      <c r="AS33">
        <v>3.5</v>
      </c>
      <c r="AW33">
        <v>13</v>
      </c>
      <c r="AY33">
        <v>9</v>
      </c>
    </row>
    <row r="34" spans="1:51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4">
        <f t="shared" si="0"/>
        <v>20</v>
      </c>
      <c r="O34">
        <v>9</v>
      </c>
      <c r="Y34">
        <v>3</v>
      </c>
      <c r="AA34">
        <v>1</v>
      </c>
      <c r="AW34">
        <v>7</v>
      </c>
    </row>
    <row r="35" spans="1:51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4">
        <f t="shared" si="0"/>
        <v>15.5</v>
      </c>
      <c r="K35">
        <v>3</v>
      </c>
      <c r="U35">
        <v>6</v>
      </c>
      <c r="AI35">
        <v>2</v>
      </c>
      <c r="AK35">
        <v>1.5</v>
      </c>
      <c r="AO35">
        <v>3</v>
      </c>
    </row>
    <row r="36" spans="1:51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4">
        <f t="shared" si="0"/>
        <v>15</v>
      </c>
      <c r="G36">
        <v>2</v>
      </c>
      <c r="K36">
        <v>6</v>
      </c>
      <c r="M36">
        <v>7</v>
      </c>
    </row>
    <row r="37" spans="1:51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4">
        <f t="shared" si="0"/>
        <v>2</v>
      </c>
      <c r="AK37">
        <v>2</v>
      </c>
    </row>
    <row r="38" spans="1:51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4">
        <f t="shared" si="0"/>
        <v>5</v>
      </c>
      <c r="AW38">
        <v>5</v>
      </c>
    </row>
    <row r="39" spans="1:51" ht="12.75" customHeight="1" x14ac:dyDescent="0.2"/>
    <row r="40" spans="1:51" ht="12.75" customHeight="1" x14ac:dyDescent="0.2"/>
    <row r="41" spans="1:51" ht="12.75" customHeight="1" x14ac:dyDescent="0.2"/>
    <row r="42" spans="1:51" ht="12.75" customHeight="1" x14ac:dyDescent="0.2"/>
    <row r="43" spans="1:51" ht="12.75" customHeight="1" x14ac:dyDescent="0.2"/>
    <row r="44" spans="1:51" ht="12.75" customHeight="1" x14ac:dyDescent="0.2"/>
    <row r="45" spans="1:51" ht="12.75" customHeight="1" x14ac:dyDescent="0.2"/>
    <row r="46" spans="1:51" ht="12.75" customHeight="1" x14ac:dyDescent="0.2"/>
    <row r="47" spans="1:51" ht="12.75" customHeight="1" x14ac:dyDescent="0.2"/>
    <row r="48" spans="1:51" ht="12.75" customHeight="1" x14ac:dyDescent="0.2"/>
  </sheetData>
  <autoFilter ref="A6:BB36" xr:uid="{00000000-0009-0000-0000-000001000000}"/>
  <mergeCells count="48">
    <mergeCell ref="AY1:AZ4"/>
    <mergeCell ref="AE1:AF4"/>
    <mergeCell ref="AQ5:AR5"/>
    <mergeCell ref="AW5:AX5"/>
    <mergeCell ref="AI5:AJ5"/>
    <mergeCell ref="AK5:AL5"/>
    <mergeCell ref="AE5:AF5"/>
    <mergeCell ref="AG5:AH5"/>
    <mergeCell ref="AY5:AZ5"/>
    <mergeCell ref="AU5:AV5"/>
    <mergeCell ref="AU1:AV4"/>
    <mergeCell ref="AW1:AX4"/>
    <mergeCell ref="AC5:AD5"/>
    <mergeCell ref="AS1:AT4"/>
    <mergeCell ref="W1:X4"/>
    <mergeCell ref="Y1:Z4"/>
    <mergeCell ref="AC1:AD4"/>
    <mergeCell ref="AM5:AN5"/>
    <mergeCell ref="AO5:AP5"/>
    <mergeCell ref="AS5:AT5"/>
    <mergeCell ref="AQ1:AR4"/>
    <mergeCell ref="S5:T5"/>
    <mergeCell ref="Q5:R5"/>
    <mergeCell ref="AA5:AB5"/>
    <mergeCell ref="U5:V5"/>
    <mergeCell ref="S1:T4"/>
    <mergeCell ref="Q1:R4"/>
    <mergeCell ref="AA1:AB4"/>
    <mergeCell ref="U1:V4"/>
    <mergeCell ref="W5:X5"/>
    <mergeCell ref="Y5:Z5"/>
    <mergeCell ref="A1:E2"/>
    <mergeCell ref="F1:F4"/>
    <mergeCell ref="G1:H4"/>
    <mergeCell ref="I1:J4"/>
    <mergeCell ref="K1:L4"/>
    <mergeCell ref="M1:N4"/>
    <mergeCell ref="O1:P4"/>
    <mergeCell ref="AG1:AH4"/>
    <mergeCell ref="AM1:AN4"/>
    <mergeCell ref="AO1:AP4"/>
    <mergeCell ref="AI1:AJ4"/>
    <mergeCell ref="AK1:AL4"/>
    <mergeCell ref="O5:P5"/>
    <mergeCell ref="G5:H5"/>
    <mergeCell ref="I5:J5"/>
    <mergeCell ref="K5:L5"/>
    <mergeCell ref="M5:N5"/>
  </mergeCells>
  <phoneticPr fontId="5" type="noConversion"/>
  <conditionalFormatting sqref="D8:D38">
    <cfRule type="cellIs" dxfId="95" priority="1" stopIfTrue="1" operator="equal">
      <formula>"Neaktīvs"</formula>
    </cfRule>
    <cfRule type="cellIs" dxfId="94" priority="2" stopIfTrue="1" operator="equal">
      <formula>"Aktīvs"</formula>
    </cfRule>
  </conditionalFormatting>
  <conditionalFormatting sqref="F1:F1048576">
    <cfRule type="cellIs" dxfId="93" priority="3" stopIfTrue="1" operator="equal">
      <formula>0</formula>
    </cfRule>
    <cfRule type="cellIs" dxfId="92" priority="4" stopIfTrue="1" operator="between">
      <formula>0</formula>
      <formula>9.5</formula>
    </cfRule>
    <cfRule type="cellIs" dxfId="91" priority="5" stopIfTrue="1" operator="greaterThanOrEqual">
      <formula>10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6553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Y8" sqref="AY8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5.42578125" customWidth="1"/>
    <col min="7" max="7" width="2.85546875" bestFit="1" customWidth="1"/>
    <col min="8" max="8" width="5" bestFit="1" customWidth="1"/>
    <col min="9" max="9" width="4" bestFit="1" customWidth="1"/>
    <col min="10" max="10" width="3.85546875" bestFit="1" customWidth="1"/>
    <col min="11" max="13" width="4" bestFit="1" customWidth="1"/>
    <col min="14" max="14" width="3.85546875" bestFit="1" customWidth="1"/>
    <col min="15" max="15" width="2.85546875" bestFit="1" customWidth="1"/>
    <col min="16" max="16" width="3.85546875" bestFit="1" customWidth="1"/>
    <col min="17" max="17" width="3" bestFit="1" customWidth="1"/>
    <col min="18" max="18" width="3.85546875" bestFit="1" customWidth="1"/>
    <col min="19" max="19" width="2.85546875" bestFit="1" customWidth="1"/>
    <col min="20" max="20" width="3.85546875" bestFit="1" customWidth="1"/>
    <col min="21" max="21" width="2.85546875" bestFit="1" customWidth="1"/>
    <col min="22" max="22" width="3.85546875" bestFit="1" customWidth="1"/>
    <col min="23" max="23" width="4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4" bestFit="1" customWidth="1"/>
    <col min="30" max="30" width="3.85546875" bestFit="1" customWidth="1"/>
    <col min="31" max="31" width="5" bestFit="1" customWidth="1"/>
    <col min="32" max="32" width="3.85546875" bestFit="1" customWidth="1"/>
    <col min="33" max="33" width="3" bestFit="1" customWidth="1"/>
    <col min="34" max="34" width="3.85546875" bestFit="1" customWidth="1"/>
    <col min="35" max="35" width="3" bestFit="1" customWidth="1"/>
    <col min="36" max="36" width="3.85546875" bestFit="1" customWidth="1"/>
    <col min="37" max="40" width="3.85546875" customWidth="1"/>
    <col min="41" max="41" width="2.85546875" bestFit="1" customWidth="1"/>
    <col min="42" max="42" width="3.85546875" bestFit="1" customWidth="1"/>
    <col min="43" max="46" width="3.85546875" customWidth="1"/>
    <col min="47" max="47" width="4" bestFit="1" customWidth="1"/>
    <col min="48" max="48" width="3.85546875" bestFit="1" customWidth="1"/>
    <col min="49" max="49" width="4" bestFit="1" customWidth="1"/>
    <col min="50" max="50" width="3.85546875" bestFit="1" customWidth="1"/>
    <col min="51" max="56" width="3.85546875" customWidth="1"/>
    <col min="57" max="57" width="4" bestFit="1" customWidth="1"/>
    <col min="58" max="58" width="3.85546875" bestFit="1" customWidth="1"/>
    <col min="59" max="59" width="4" bestFit="1" customWidth="1"/>
    <col min="60" max="60" width="3.85546875" bestFit="1" customWidth="1"/>
    <col min="61" max="61" width="3" bestFit="1" customWidth="1"/>
    <col min="62" max="62" width="3.85546875" bestFit="1" customWidth="1"/>
    <col min="63" max="63" width="4" bestFit="1" customWidth="1"/>
    <col min="64" max="64" width="3.85546875" bestFit="1" customWidth="1"/>
    <col min="65" max="68" width="3.85546875" customWidth="1"/>
    <col min="69" max="69" width="2.85546875" bestFit="1" customWidth="1"/>
    <col min="70" max="70" width="3.85546875" bestFit="1" customWidth="1"/>
    <col min="71" max="71" width="3" bestFit="1" customWidth="1"/>
    <col min="72" max="72" width="3.85546875" bestFit="1" customWidth="1"/>
    <col min="73" max="73" width="4" bestFit="1" customWidth="1"/>
    <col min="74" max="74" width="3.85546875" bestFit="1" customWidth="1"/>
    <col min="75" max="78" width="3" bestFit="1" customWidth="1"/>
    <col min="79" max="80" width="4" bestFit="1" customWidth="1"/>
    <col min="81" max="81" width="3" bestFit="1" customWidth="1"/>
    <col min="82" max="82" width="2" bestFit="1" customWidth="1"/>
    <col min="83" max="86" width="3" bestFit="1" customWidth="1"/>
    <col min="87" max="88" width="4" bestFit="1" customWidth="1"/>
    <col min="89" max="89" width="3" bestFit="1" customWidth="1"/>
    <col min="90" max="90" width="2" bestFit="1" customWidth="1"/>
  </cols>
  <sheetData>
    <row r="1" spans="1:76" ht="18" customHeight="1" x14ac:dyDescent="0.2">
      <c r="A1" s="38" t="s">
        <v>100</v>
      </c>
      <c r="B1" s="38"/>
      <c r="C1" s="38"/>
      <c r="D1" s="38"/>
      <c r="E1" s="38"/>
      <c r="F1" s="35" t="s">
        <v>136</v>
      </c>
      <c r="G1" s="35" t="s">
        <v>160</v>
      </c>
      <c r="H1" s="35"/>
      <c r="I1" s="35" t="s">
        <v>161</v>
      </c>
      <c r="J1" s="35"/>
      <c r="K1" s="35" t="s">
        <v>80</v>
      </c>
      <c r="L1" s="35"/>
      <c r="M1" s="35" t="s">
        <v>162</v>
      </c>
      <c r="N1" s="35"/>
      <c r="O1" s="35" t="s">
        <v>81</v>
      </c>
      <c r="P1" s="35"/>
      <c r="Q1" s="35" t="s">
        <v>83</v>
      </c>
      <c r="R1" s="35"/>
      <c r="S1" s="35" t="s">
        <v>168</v>
      </c>
      <c r="T1" s="35"/>
      <c r="U1" s="35" t="s">
        <v>86</v>
      </c>
      <c r="V1" s="35"/>
      <c r="W1" s="35" t="s">
        <v>82</v>
      </c>
      <c r="X1" s="35"/>
      <c r="Y1" s="35" t="s">
        <v>84</v>
      </c>
      <c r="Z1" s="35"/>
      <c r="AA1" s="35" t="s">
        <v>120</v>
      </c>
      <c r="AB1" s="35"/>
      <c r="AC1" s="35" t="s">
        <v>85</v>
      </c>
      <c r="AD1" s="35"/>
      <c r="AE1" s="35" t="s">
        <v>87</v>
      </c>
      <c r="AF1" s="35"/>
      <c r="AG1" s="35" t="s">
        <v>88</v>
      </c>
      <c r="AH1" s="35"/>
      <c r="AI1" s="35" t="s">
        <v>89</v>
      </c>
      <c r="AJ1" s="35"/>
      <c r="AK1" s="35" t="s">
        <v>170</v>
      </c>
      <c r="AL1" s="35"/>
      <c r="AM1" s="35" t="s">
        <v>169</v>
      </c>
      <c r="AN1" s="35"/>
      <c r="AO1" s="35" t="s">
        <v>90</v>
      </c>
      <c r="AP1" s="35"/>
      <c r="AQ1" s="35" t="s">
        <v>171</v>
      </c>
      <c r="AR1" s="35"/>
      <c r="AS1" s="35" t="s">
        <v>172</v>
      </c>
      <c r="AT1" s="35"/>
      <c r="AU1" s="35" t="s">
        <v>92</v>
      </c>
      <c r="AV1" s="35"/>
      <c r="AW1" s="35" t="s">
        <v>133</v>
      </c>
      <c r="AX1" s="35"/>
      <c r="AY1" s="35" t="s">
        <v>129</v>
      </c>
      <c r="AZ1" s="35"/>
      <c r="BA1" s="35" t="s">
        <v>173</v>
      </c>
      <c r="BB1" s="35"/>
      <c r="BC1" s="35" t="s">
        <v>94</v>
      </c>
      <c r="BD1" s="35"/>
      <c r="BE1" s="35" t="s">
        <v>95</v>
      </c>
      <c r="BF1" s="35"/>
      <c r="BG1" s="35" t="s">
        <v>145</v>
      </c>
      <c r="BH1" s="35"/>
      <c r="BI1" s="35" t="s">
        <v>183</v>
      </c>
      <c r="BJ1" s="35"/>
      <c r="BK1" s="35" t="s">
        <v>96</v>
      </c>
      <c r="BL1" s="35"/>
      <c r="BM1" s="35" t="s">
        <v>177</v>
      </c>
      <c r="BN1" s="35"/>
      <c r="BO1" s="35" t="s">
        <v>182</v>
      </c>
      <c r="BP1" s="35"/>
      <c r="BQ1" s="35" t="s">
        <v>147</v>
      </c>
      <c r="BR1" s="35"/>
      <c r="BS1" s="35" t="s">
        <v>99</v>
      </c>
      <c r="BT1" s="35"/>
      <c r="BU1" s="35" t="s">
        <v>144</v>
      </c>
      <c r="BV1" s="35"/>
    </row>
    <row r="2" spans="1:76" ht="18" customHeight="1" x14ac:dyDescent="0.2">
      <c r="A2" s="38"/>
      <c r="B2" s="38"/>
      <c r="C2" s="38"/>
      <c r="D2" s="38"/>
      <c r="E2" s="3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:76" ht="18" customHeight="1" x14ac:dyDescent="0.2">
      <c r="A3" s="6" t="s">
        <v>159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</row>
    <row r="4" spans="1:76" ht="18" customHeight="1" x14ac:dyDescent="0.2"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</row>
    <row r="5" spans="1:76" ht="12.75" customHeight="1" x14ac:dyDescent="0.2">
      <c r="G5" s="36">
        <v>40936</v>
      </c>
      <c r="H5" s="37"/>
      <c r="I5" s="36">
        <v>40943</v>
      </c>
      <c r="J5" s="37"/>
      <c r="K5" s="36">
        <v>40950</v>
      </c>
      <c r="L5" s="37"/>
      <c r="M5" s="36" t="s">
        <v>163</v>
      </c>
      <c r="N5" s="37"/>
      <c r="O5" s="36">
        <v>40958</v>
      </c>
      <c r="P5" s="37"/>
      <c r="Q5" s="36" t="s">
        <v>164</v>
      </c>
      <c r="R5" s="37"/>
      <c r="S5" s="36">
        <v>40978</v>
      </c>
      <c r="T5" s="37"/>
      <c r="U5" s="36" t="s">
        <v>165</v>
      </c>
      <c r="V5" s="37"/>
      <c r="W5" s="36">
        <v>40992</v>
      </c>
      <c r="X5" s="37"/>
      <c r="Y5" s="36" t="s">
        <v>166</v>
      </c>
      <c r="Z5" s="37"/>
      <c r="AA5" s="36">
        <v>41010</v>
      </c>
      <c r="AB5" s="37"/>
      <c r="AC5" s="36">
        <v>41011</v>
      </c>
      <c r="AD5" s="37"/>
      <c r="AE5" s="36" t="s">
        <v>167</v>
      </c>
      <c r="AF5" s="37"/>
      <c r="AG5" s="36">
        <v>41034</v>
      </c>
      <c r="AH5" s="37"/>
      <c r="AI5" s="36">
        <v>41035</v>
      </c>
      <c r="AJ5" s="37"/>
      <c r="AK5" s="36">
        <v>41041</v>
      </c>
      <c r="AL5" s="37"/>
      <c r="AM5" s="36">
        <v>41041</v>
      </c>
      <c r="AN5" s="37"/>
      <c r="AO5" s="36">
        <v>41055</v>
      </c>
      <c r="AP5" s="37"/>
      <c r="AQ5" s="36">
        <v>41097</v>
      </c>
      <c r="AR5" s="37"/>
      <c r="AS5" s="36">
        <v>41111</v>
      </c>
      <c r="AT5" s="37"/>
      <c r="AU5" s="36">
        <v>41118</v>
      </c>
      <c r="AV5" s="37"/>
      <c r="AW5" s="36">
        <v>41160</v>
      </c>
      <c r="AX5" s="37"/>
      <c r="AY5" s="36">
        <v>41181</v>
      </c>
      <c r="AZ5" s="37"/>
      <c r="BA5" s="36">
        <v>41188</v>
      </c>
      <c r="BB5" s="37"/>
      <c r="BC5" s="36">
        <v>41195</v>
      </c>
      <c r="BD5" s="36"/>
      <c r="BE5" s="36" t="s">
        <v>174</v>
      </c>
      <c r="BF5" s="36"/>
      <c r="BG5" s="36" t="s">
        <v>175</v>
      </c>
      <c r="BH5" s="37"/>
      <c r="BI5" s="36" t="s">
        <v>184</v>
      </c>
      <c r="BJ5" s="36"/>
      <c r="BK5" s="36" t="s">
        <v>176</v>
      </c>
      <c r="BL5" s="36"/>
      <c r="BM5" s="36" t="s">
        <v>178</v>
      </c>
      <c r="BN5" s="37"/>
      <c r="BO5" s="36" t="s">
        <v>179</v>
      </c>
      <c r="BP5" s="37"/>
      <c r="BQ5" s="36" t="s">
        <v>188</v>
      </c>
      <c r="BR5" s="37"/>
      <c r="BS5" s="36" t="s">
        <v>180</v>
      </c>
      <c r="BT5" s="36"/>
      <c r="BU5" s="37" t="s">
        <v>181</v>
      </c>
      <c r="BV5" s="37"/>
    </row>
    <row r="6" spans="1:76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</row>
    <row r="7" spans="1:76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76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4">
        <f>G8+I8+K8+O8+M8+Q8+S8+U8+W8+Y8+AA8+AC8+AE8+AG8+AI8+AO8+AQ8+AS8+AU8+AK8+AM8+AW8+AY8+BA8+BC8+BE8+BG8+BI8+BK8+BM8+BO8+BQ8+BS8+BU8</f>
        <v>0</v>
      </c>
    </row>
    <row r="9" spans="1:76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4">
        <f t="shared" ref="F9:F40" si="0">G9+I9+K9+O9+M9+Q9+S9+U9+W9+Y9+AA9+AC9+AE9+AG9+AI9+AO9+AQ9+AS9+AU9+AK9+AM9+AW9+AY9+BA9+BC9+BE9+BG9+BI9+BK9+BM9+BO9+BQ9+BS9+BU9</f>
        <v>89</v>
      </c>
      <c r="Q9">
        <v>12</v>
      </c>
      <c r="R9" t="s">
        <v>77</v>
      </c>
      <c r="Y9">
        <v>6</v>
      </c>
      <c r="AG9">
        <v>18</v>
      </c>
      <c r="AH9" t="s">
        <v>77</v>
      </c>
      <c r="BA9">
        <v>1</v>
      </c>
      <c r="BC9">
        <v>3.5</v>
      </c>
      <c r="BG9">
        <v>4</v>
      </c>
      <c r="BI9">
        <v>24</v>
      </c>
      <c r="BJ9" t="s">
        <v>77</v>
      </c>
      <c r="BK9">
        <v>4.5</v>
      </c>
      <c r="BS9">
        <v>16</v>
      </c>
      <c r="BT9" t="s">
        <v>77</v>
      </c>
    </row>
    <row r="10" spans="1:76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4">
        <f t="shared" si="0"/>
        <v>26</v>
      </c>
      <c r="K10">
        <v>3.5</v>
      </c>
      <c r="M10">
        <v>3</v>
      </c>
      <c r="W10">
        <v>7.5</v>
      </c>
      <c r="AC10">
        <v>2.5</v>
      </c>
      <c r="AU10">
        <v>2</v>
      </c>
      <c r="AW10">
        <v>2</v>
      </c>
      <c r="BA10">
        <v>1</v>
      </c>
      <c r="BK10">
        <v>4.5</v>
      </c>
    </row>
    <row r="11" spans="1:76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4">
        <f t="shared" si="0"/>
        <v>41</v>
      </c>
      <c r="I11">
        <v>3.5</v>
      </c>
      <c r="M11">
        <v>3</v>
      </c>
      <c r="N11" t="s">
        <v>78</v>
      </c>
      <c r="U11">
        <v>3</v>
      </c>
      <c r="V11" t="s">
        <v>78</v>
      </c>
      <c r="AC11">
        <v>2.5</v>
      </c>
      <c r="AD11" t="s">
        <v>78</v>
      </c>
      <c r="AG11">
        <v>3</v>
      </c>
      <c r="AH11" t="s">
        <v>78</v>
      </c>
      <c r="AI11">
        <v>2</v>
      </c>
      <c r="AJ11" t="s">
        <v>78</v>
      </c>
      <c r="AM11">
        <v>4</v>
      </c>
      <c r="AN11" t="s">
        <v>78</v>
      </c>
      <c r="AU11">
        <v>0.5</v>
      </c>
      <c r="AW11">
        <v>3</v>
      </c>
      <c r="BA11">
        <v>1</v>
      </c>
      <c r="BC11">
        <v>0.5</v>
      </c>
      <c r="BG11">
        <v>3.5</v>
      </c>
      <c r="BO11">
        <v>5.5</v>
      </c>
      <c r="BQ11">
        <v>6</v>
      </c>
      <c r="BR11" t="s">
        <v>78</v>
      </c>
    </row>
    <row r="12" spans="1:76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4">
        <f t="shared" si="0"/>
        <v>21</v>
      </c>
      <c r="Q12">
        <v>4</v>
      </c>
      <c r="BM12">
        <v>3</v>
      </c>
      <c r="BS12">
        <v>14</v>
      </c>
    </row>
    <row r="13" spans="1:76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4">
        <f t="shared" si="0"/>
        <v>0</v>
      </c>
    </row>
    <row r="14" spans="1:76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4">
        <f t="shared" si="0"/>
        <v>0</v>
      </c>
    </row>
    <row r="15" spans="1:76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4">
        <f t="shared" si="0"/>
        <v>29</v>
      </c>
      <c r="AG15">
        <v>17</v>
      </c>
      <c r="AI15">
        <v>12</v>
      </c>
      <c r="BW15" s="7"/>
      <c r="BX15" s="7"/>
    </row>
    <row r="16" spans="1:76" ht="12.75" customHeight="1" x14ac:dyDescent="0.2">
      <c r="A16" s="3" t="s">
        <v>28</v>
      </c>
      <c r="B16" s="4" t="s">
        <v>158</v>
      </c>
      <c r="C16" s="4" t="s">
        <v>7</v>
      </c>
      <c r="D16" s="4" t="s">
        <v>12</v>
      </c>
      <c r="E16" s="4" t="s">
        <v>30</v>
      </c>
      <c r="F16" s="4">
        <f t="shared" si="0"/>
        <v>12</v>
      </c>
      <c r="O16">
        <v>2</v>
      </c>
      <c r="AI16">
        <v>1</v>
      </c>
      <c r="BQ16">
        <v>6</v>
      </c>
      <c r="BS16">
        <v>3</v>
      </c>
      <c r="BW16" s="7"/>
      <c r="BX16" s="7"/>
    </row>
    <row r="17" spans="1:76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4">
        <f t="shared" si="0"/>
        <v>7</v>
      </c>
      <c r="O17">
        <v>2</v>
      </c>
      <c r="U17">
        <v>2</v>
      </c>
      <c r="BQ17">
        <v>3</v>
      </c>
      <c r="BW17" s="7"/>
      <c r="BX17" s="7"/>
    </row>
    <row r="18" spans="1:76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4">
        <f t="shared" si="0"/>
        <v>29</v>
      </c>
      <c r="O18">
        <v>2</v>
      </c>
      <c r="Q18">
        <v>10</v>
      </c>
      <c r="AG18">
        <v>17</v>
      </c>
      <c r="BW18" s="7"/>
      <c r="BX18" s="7"/>
    </row>
    <row r="19" spans="1:76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4">
        <f t="shared" si="0"/>
        <v>0</v>
      </c>
    </row>
    <row r="20" spans="1:76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4">
        <f t="shared" si="0"/>
        <v>0</v>
      </c>
    </row>
    <row r="21" spans="1:76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59</v>
      </c>
      <c r="F21" s="4">
        <f t="shared" si="0"/>
        <v>12.5</v>
      </c>
      <c r="I21">
        <v>2.5</v>
      </c>
      <c r="Q21">
        <v>3</v>
      </c>
      <c r="BM21">
        <v>2</v>
      </c>
      <c r="BS21">
        <v>5</v>
      </c>
    </row>
    <row r="22" spans="1:76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4">
        <f t="shared" si="0"/>
        <v>4.5</v>
      </c>
      <c r="BE22">
        <v>4.5</v>
      </c>
    </row>
    <row r="23" spans="1:76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4">
        <f t="shared" si="0"/>
        <v>0</v>
      </c>
    </row>
    <row r="24" spans="1:76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4">
        <f t="shared" si="0"/>
        <v>41</v>
      </c>
      <c r="W24">
        <v>6</v>
      </c>
      <c r="AG24">
        <v>17</v>
      </c>
      <c r="AY24">
        <v>3</v>
      </c>
      <c r="BI24">
        <v>12</v>
      </c>
      <c r="BQ24">
        <v>3</v>
      </c>
    </row>
    <row r="25" spans="1:76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4">
        <f t="shared" si="0"/>
        <v>0</v>
      </c>
    </row>
    <row r="26" spans="1:76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4">
        <f t="shared" si="0"/>
        <v>0</v>
      </c>
    </row>
    <row r="27" spans="1:76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4">
        <f t="shared" si="0"/>
        <v>26.5</v>
      </c>
      <c r="I27">
        <v>2</v>
      </c>
      <c r="Q27">
        <v>7</v>
      </c>
      <c r="U27">
        <v>1</v>
      </c>
      <c r="AM27">
        <v>2</v>
      </c>
      <c r="BE27">
        <v>3.5</v>
      </c>
      <c r="BM27">
        <v>2</v>
      </c>
      <c r="BS27">
        <v>9</v>
      </c>
    </row>
    <row r="28" spans="1:76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4">
        <f t="shared" si="0"/>
        <v>14</v>
      </c>
      <c r="AM28">
        <v>4</v>
      </c>
      <c r="BM28">
        <v>4</v>
      </c>
      <c r="BQ28">
        <v>6</v>
      </c>
    </row>
    <row r="29" spans="1:76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20</v>
      </c>
      <c r="F29" s="4">
        <f t="shared" si="0"/>
        <v>13</v>
      </c>
      <c r="Q29">
        <v>3</v>
      </c>
      <c r="AY29">
        <v>1.5</v>
      </c>
      <c r="BC29">
        <v>2.5</v>
      </c>
      <c r="BM29">
        <v>1</v>
      </c>
      <c r="BS29">
        <v>5</v>
      </c>
    </row>
    <row r="30" spans="1:76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116</v>
      </c>
      <c r="F30" s="4">
        <f t="shared" si="0"/>
        <v>14.5</v>
      </c>
      <c r="AE30">
        <v>7.5</v>
      </c>
      <c r="BU30">
        <v>7</v>
      </c>
    </row>
    <row r="31" spans="1:76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4">
        <f t="shared" si="0"/>
        <v>121.5</v>
      </c>
      <c r="H31" s="4"/>
      <c r="I31">
        <v>3.5</v>
      </c>
      <c r="J31" s="4" t="s">
        <v>78</v>
      </c>
      <c r="K31">
        <v>3.5</v>
      </c>
      <c r="L31" s="4" t="s">
        <v>78</v>
      </c>
      <c r="Q31">
        <v>12</v>
      </c>
      <c r="R31" t="s">
        <v>78</v>
      </c>
      <c r="Y31">
        <v>6</v>
      </c>
      <c r="Z31" t="s">
        <v>78</v>
      </c>
      <c r="AE31">
        <v>15</v>
      </c>
      <c r="AF31" t="s">
        <v>78</v>
      </c>
      <c r="AG31">
        <v>15</v>
      </c>
      <c r="AH31" t="s">
        <v>78</v>
      </c>
      <c r="AI31">
        <v>10</v>
      </c>
      <c r="AJ31" t="s">
        <v>78</v>
      </c>
      <c r="AO31">
        <v>8</v>
      </c>
      <c r="AP31" t="s">
        <v>78</v>
      </c>
      <c r="AS31">
        <v>1.5</v>
      </c>
      <c r="AT31" t="s">
        <v>78</v>
      </c>
      <c r="AU31">
        <v>2</v>
      </c>
      <c r="AV31" t="s">
        <v>78</v>
      </c>
      <c r="AW31">
        <v>7</v>
      </c>
      <c r="AX31" t="s">
        <v>78</v>
      </c>
      <c r="AY31">
        <v>1.5</v>
      </c>
      <c r="AZ31" t="s">
        <v>78</v>
      </c>
      <c r="BG31">
        <v>3.5</v>
      </c>
      <c r="BH31" t="s">
        <v>78</v>
      </c>
      <c r="BI31">
        <v>15</v>
      </c>
      <c r="BJ31" t="s">
        <v>78</v>
      </c>
      <c r="BO31">
        <v>4</v>
      </c>
      <c r="BS31">
        <v>8</v>
      </c>
      <c r="BT31" t="s">
        <v>78</v>
      </c>
      <c r="BU31">
        <v>6</v>
      </c>
      <c r="BV31" t="s">
        <v>78</v>
      </c>
    </row>
    <row r="32" spans="1:76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4">
        <f t="shared" si="0"/>
        <v>37</v>
      </c>
      <c r="Y32">
        <v>6</v>
      </c>
      <c r="AI32">
        <v>12</v>
      </c>
      <c r="AJ32" t="s">
        <v>77</v>
      </c>
      <c r="AO32">
        <v>8</v>
      </c>
      <c r="AW32">
        <v>7</v>
      </c>
      <c r="BG32">
        <v>4</v>
      </c>
    </row>
    <row r="33" spans="1:73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116</v>
      </c>
      <c r="F33" s="4">
        <f t="shared" si="0"/>
        <v>18</v>
      </c>
      <c r="AE33">
        <v>12</v>
      </c>
      <c r="BU33">
        <v>6</v>
      </c>
    </row>
    <row r="34" spans="1:73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4">
        <f t="shared" si="0"/>
        <v>20</v>
      </c>
      <c r="Q34">
        <v>7</v>
      </c>
      <c r="Y34">
        <v>6</v>
      </c>
      <c r="BS34">
        <v>7</v>
      </c>
    </row>
    <row r="35" spans="1:73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4">
        <f t="shared" si="0"/>
        <v>30</v>
      </c>
      <c r="I35">
        <v>2.5</v>
      </c>
      <c r="S35">
        <v>2</v>
      </c>
      <c r="AE35">
        <v>7.5</v>
      </c>
      <c r="AW35">
        <v>3.5</v>
      </c>
      <c r="AY35">
        <v>3</v>
      </c>
      <c r="BC35">
        <v>0.5</v>
      </c>
      <c r="BI35">
        <v>6</v>
      </c>
      <c r="BO35">
        <v>5</v>
      </c>
    </row>
    <row r="36" spans="1:73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4">
        <f t="shared" si="0"/>
        <v>44</v>
      </c>
      <c r="K36">
        <v>3.5</v>
      </c>
      <c r="M36">
        <v>3</v>
      </c>
      <c r="AO36">
        <v>8</v>
      </c>
      <c r="BC36">
        <v>3.5</v>
      </c>
      <c r="BI36">
        <v>24</v>
      </c>
      <c r="BU36">
        <v>2</v>
      </c>
    </row>
    <row r="37" spans="1:73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4">
        <f t="shared" si="0"/>
        <v>32</v>
      </c>
      <c r="G37">
        <v>3</v>
      </c>
      <c r="W37">
        <v>1.5</v>
      </c>
      <c r="AE37">
        <v>10.5</v>
      </c>
      <c r="AI37">
        <v>11</v>
      </c>
      <c r="BI37">
        <v>6</v>
      </c>
    </row>
    <row r="38" spans="1:73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4">
        <f t="shared" si="0"/>
        <v>26.5</v>
      </c>
      <c r="Q38">
        <v>2</v>
      </c>
      <c r="W38">
        <v>7.5</v>
      </c>
      <c r="AE38">
        <v>7.5</v>
      </c>
      <c r="AW38">
        <v>5.5</v>
      </c>
      <c r="BG38">
        <v>1</v>
      </c>
      <c r="BU38">
        <v>3</v>
      </c>
    </row>
    <row r="39" spans="1:73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4">
        <f t="shared" si="0"/>
        <v>11.5</v>
      </c>
      <c r="BI39">
        <v>6</v>
      </c>
      <c r="BO39">
        <v>5.5</v>
      </c>
    </row>
    <row r="40" spans="1:73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4">
        <f t="shared" si="0"/>
        <v>9</v>
      </c>
      <c r="BU40">
        <v>9</v>
      </c>
    </row>
    <row r="41" spans="1:73" ht="12.75" customHeight="1" x14ac:dyDescent="0.2"/>
    <row r="42" spans="1:73" ht="12.75" customHeight="1" x14ac:dyDescent="0.2"/>
    <row r="43" spans="1:73" ht="12.75" customHeight="1" x14ac:dyDescent="0.2"/>
    <row r="44" spans="1:73" ht="12.75" customHeight="1" x14ac:dyDescent="0.2"/>
    <row r="45" spans="1:73" ht="12.75" customHeight="1" x14ac:dyDescent="0.2"/>
    <row r="46" spans="1:73" ht="12.75" customHeight="1" x14ac:dyDescent="0.2"/>
    <row r="47" spans="1:73" ht="12.75" customHeight="1" x14ac:dyDescent="0.2"/>
    <row r="48" spans="1:73" ht="12.75" customHeight="1" x14ac:dyDescent="0.2"/>
    <row r="65527" spans="43:44" x14ac:dyDescent="0.2">
      <c r="AQ65527" s="35"/>
      <c r="AR65527" s="35"/>
    </row>
    <row r="65528" spans="43:44" x14ac:dyDescent="0.2">
      <c r="AQ65528" s="35"/>
      <c r="AR65528" s="35"/>
    </row>
    <row r="65529" spans="43:44" x14ac:dyDescent="0.2">
      <c r="AQ65529" s="35"/>
      <c r="AR65529" s="35"/>
    </row>
    <row r="65530" spans="43:44" x14ac:dyDescent="0.2">
      <c r="AQ65530" s="35"/>
      <c r="AR65530" s="35"/>
    </row>
    <row r="65531" spans="43:44" x14ac:dyDescent="0.2">
      <c r="AQ65531" s="36"/>
      <c r="AR65531" s="37"/>
    </row>
  </sheetData>
  <autoFilter ref="A7:F40" xr:uid="{00000000-0009-0000-0000-000002000000}"/>
  <mergeCells count="72">
    <mergeCell ref="AQ65531:AR65531"/>
    <mergeCell ref="AQ5:AR5"/>
    <mergeCell ref="S5:T5"/>
    <mergeCell ref="AK5:AL5"/>
    <mergeCell ref="AS5:AT5"/>
    <mergeCell ref="AQ65527:AR65530"/>
    <mergeCell ref="AM5:AN5"/>
    <mergeCell ref="Q5:R5"/>
    <mergeCell ref="G5:H5"/>
    <mergeCell ref="AA1:AB4"/>
    <mergeCell ref="W1:X4"/>
    <mergeCell ref="Q1:R4"/>
    <mergeCell ref="I5:J5"/>
    <mergeCell ref="M1:N4"/>
    <mergeCell ref="S1:T4"/>
    <mergeCell ref="A1:E2"/>
    <mergeCell ref="F1:F4"/>
    <mergeCell ref="K1:L4"/>
    <mergeCell ref="K5:L5"/>
    <mergeCell ref="O1:P4"/>
    <mergeCell ref="G1:H4"/>
    <mergeCell ref="I1:J4"/>
    <mergeCell ref="O5:P5"/>
    <mergeCell ref="M5:N5"/>
    <mergeCell ref="AE1:AF4"/>
    <mergeCell ref="AG1:AH4"/>
    <mergeCell ref="U1:V4"/>
    <mergeCell ref="Y1:Z4"/>
    <mergeCell ref="AM1:AN4"/>
    <mergeCell ref="AC1:AD4"/>
    <mergeCell ref="AI1:AJ4"/>
    <mergeCell ref="BQ1:BR4"/>
    <mergeCell ref="AY1:AZ4"/>
    <mergeCell ref="AO1:AP4"/>
    <mergeCell ref="AU1:AV4"/>
    <mergeCell ref="AW1:AX4"/>
    <mergeCell ref="AQ1:AR4"/>
    <mergeCell ref="AS1:AT4"/>
    <mergeCell ref="BI1:BJ4"/>
    <mergeCell ref="BK1:BL4"/>
    <mergeCell ref="BO1:BP4"/>
    <mergeCell ref="BG1:BH4"/>
    <mergeCell ref="BC1:BD4"/>
    <mergeCell ref="BE1:BF4"/>
    <mergeCell ref="BA1:BB4"/>
    <mergeCell ref="BS1:BT4"/>
    <mergeCell ref="BM1:BN4"/>
    <mergeCell ref="BU1:BV4"/>
    <mergeCell ref="U5:V5"/>
    <mergeCell ref="AO5:AP5"/>
    <mergeCell ref="Y5:Z5"/>
    <mergeCell ref="AA5:AB5"/>
    <mergeCell ref="AC5:AD5"/>
    <mergeCell ref="AE5:AF5"/>
    <mergeCell ref="W5:X5"/>
    <mergeCell ref="BU5:BV5"/>
    <mergeCell ref="BK5:BL5"/>
    <mergeCell ref="BE5:BF5"/>
    <mergeCell ref="AG5:AH5"/>
    <mergeCell ref="AI5:AJ5"/>
    <mergeCell ref="AK1:AL4"/>
    <mergeCell ref="BS5:BT5"/>
    <mergeCell ref="AU5:AV5"/>
    <mergeCell ref="AW5:AX5"/>
    <mergeCell ref="AY5:AZ5"/>
    <mergeCell ref="BC5:BD5"/>
    <mergeCell ref="BG5:BH5"/>
    <mergeCell ref="BQ5:BR5"/>
    <mergeCell ref="BM5:BN5"/>
    <mergeCell ref="BO5:BP5"/>
    <mergeCell ref="BI5:BJ5"/>
    <mergeCell ref="BA5:BB5"/>
  </mergeCells>
  <phoneticPr fontId="5" type="noConversion"/>
  <conditionalFormatting sqref="D8:D40">
    <cfRule type="cellIs" dxfId="90" priority="1" stopIfTrue="1" operator="equal">
      <formula>"Neaktīvs"</formula>
    </cfRule>
    <cfRule type="cellIs" dxfId="89" priority="2" stopIfTrue="1" operator="equal">
      <formula>"Aktīvs"</formula>
    </cfRule>
  </conditionalFormatting>
  <conditionalFormatting sqref="F1:F1048576">
    <cfRule type="cellIs" dxfId="88" priority="3" stopIfTrue="1" operator="equal">
      <formula>0</formula>
    </cfRule>
    <cfRule type="cellIs" dxfId="87" priority="4" stopIfTrue="1" operator="between">
      <formula>0</formula>
      <formula>9.5</formula>
    </cfRule>
    <cfRule type="cellIs" dxfId="86" priority="5" stopIfTrue="1" operator="greaterThanOrEqual">
      <formula>10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L65531"/>
  <sheetViews>
    <sheetView workbookViewId="0">
      <pane xSplit="6" ySplit="7" topLeftCell="Z8" activePane="bottomRight" state="frozen"/>
      <selection pane="topRight" activeCell="G1" sqref="G1"/>
      <selection pane="bottomLeft" activeCell="A8" sqref="A8"/>
      <selection pane="bottomRight" activeCell="AY8" sqref="AY8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6.42578125" customWidth="1"/>
    <col min="7" max="7" width="4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4" bestFit="1" customWidth="1"/>
    <col min="12" max="12" width="3.85546875" bestFit="1" customWidth="1"/>
    <col min="13" max="13" width="4" bestFit="1" customWidth="1"/>
    <col min="14" max="14" width="3.85546875" bestFit="1" customWidth="1"/>
    <col min="15" max="15" width="4" bestFit="1" customWidth="1"/>
    <col min="16" max="16" width="3.85546875" bestFit="1" customWidth="1"/>
    <col min="17" max="17" width="4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3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5" bestFit="1" customWidth="1"/>
    <col min="28" max="28" width="3.85546875" bestFit="1" customWidth="1"/>
    <col min="29" max="30" width="3.85546875" customWidth="1"/>
    <col min="31" max="31" width="3" bestFit="1" customWidth="1"/>
    <col min="32" max="32" width="3.85546875" bestFit="1" customWidth="1"/>
    <col min="33" max="34" width="3.85546875" customWidth="1"/>
    <col min="35" max="35" width="2.85546875" bestFit="1" customWidth="1"/>
    <col min="36" max="36" width="3.85546875" bestFit="1" customWidth="1"/>
    <col min="37" max="37" width="4" bestFit="1" customWidth="1"/>
    <col min="38" max="38" width="3.85546875" bestFit="1" customWidth="1"/>
    <col min="39" max="39" width="4" bestFit="1" customWidth="1"/>
    <col min="40" max="40" width="3.85546875" bestFit="1" customWidth="1"/>
    <col min="41" max="41" width="3" bestFit="1" customWidth="1"/>
    <col min="42" max="42" width="3.85546875" bestFit="1" customWidth="1"/>
    <col min="43" max="43" width="3" bestFit="1" customWidth="1"/>
    <col min="44" max="44" width="3.85546875" bestFit="1" customWidth="1"/>
    <col min="45" max="50" width="3.85546875" customWidth="1"/>
    <col min="51" max="51" width="3" bestFit="1" customWidth="1"/>
    <col min="52" max="52" width="3.85546875" bestFit="1" customWidth="1"/>
    <col min="53" max="53" width="3" bestFit="1" customWidth="1"/>
    <col min="54" max="54" width="3.85546875" bestFit="1" customWidth="1"/>
    <col min="55" max="58" width="3.85546875" customWidth="1"/>
    <col min="59" max="59" width="2.85546875" bestFit="1" customWidth="1"/>
    <col min="60" max="60" width="3.85546875" bestFit="1" customWidth="1"/>
    <col min="61" max="64" width="3.85546875" customWidth="1"/>
    <col min="65" max="65" width="4" bestFit="1" customWidth="1"/>
    <col min="66" max="66" width="3.85546875" bestFit="1" customWidth="1"/>
    <col min="67" max="72" width="3.85546875" customWidth="1"/>
    <col min="73" max="73" width="4" bestFit="1" customWidth="1"/>
    <col min="74" max="74" width="3.85546875" bestFit="1" customWidth="1"/>
    <col min="75" max="75" width="4" bestFit="1" customWidth="1"/>
    <col min="76" max="76" width="3.85546875" bestFit="1" customWidth="1"/>
    <col min="77" max="77" width="3" bestFit="1" customWidth="1"/>
    <col min="78" max="78" width="3.85546875" bestFit="1" customWidth="1"/>
    <col min="79" max="79" width="4" bestFit="1" customWidth="1"/>
    <col min="80" max="80" width="3.85546875" bestFit="1" customWidth="1"/>
    <col min="81" max="84" width="3.85546875" customWidth="1"/>
    <col min="85" max="85" width="4" bestFit="1" customWidth="1"/>
    <col min="86" max="86" width="3.85546875" bestFit="1" customWidth="1"/>
    <col min="87" max="87" width="3" bestFit="1" customWidth="1"/>
    <col min="88" max="88" width="3.85546875" bestFit="1" customWidth="1"/>
    <col min="89" max="89" width="4" bestFit="1" customWidth="1"/>
    <col min="90" max="90" width="3.85546875" bestFit="1" customWidth="1"/>
  </cols>
  <sheetData>
    <row r="1" spans="1:90" ht="18" customHeight="1" x14ac:dyDescent="0.2">
      <c r="A1" s="38" t="s">
        <v>100</v>
      </c>
      <c r="B1" s="38"/>
      <c r="C1" s="38"/>
      <c r="D1" s="38"/>
      <c r="E1" s="38"/>
      <c r="F1" s="35" t="s">
        <v>136</v>
      </c>
      <c r="G1" s="42" t="s">
        <v>193</v>
      </c>
      <c r="H1" s="42"/>
      <c r="I1" s="40" t="s">
        <v>81</v>
      </c>
      <c r="J1" s="40"/>
      <c r="K1" s="40" t="s">
        <v>161</v>
      </c>
      <c r="L1" s="40"/>
      <c r="M1" s="40" t="s">
        <v>196</v>
      </c>
      <c r="N1" s="40"/>
      <c r="O1" s="40" t="s">
        <v>80</v>
      </c>
      <c r="P1" s="40"/>
      <c r="Q1" s="40" t="s">
        <v>162</v>
      </c>
      <c r="R1" s="40"/>
      <c r="S1" s="40" t="s">
        <v>195</v>
      </c>
      <c r="T1" s="40"/>
      <c r="U1" s="40" t="s">
        <v>168</v>
      </c>
      <c r="V1" s="40"/>
      <c r="W1" s="41" t="s">
        <v>83</v>
      </c>
      <c r="X1" s="41"/>
      <c r="Y1" s="40" t="s">
        <v>194</v>
      </c>
      <c r="Z1" s="40"/>
      <c r="AA1" s="42" t="s">
        <v>82</v>
      </c>
      <c r="AB1" s="42"/>
      <c r="AC1" s="39" t="s">
        <v>199</v>
      </c>
      <c r="AD1" s="39"/>
      <c r="AE1" s="39" t="s">
        <v>198</v>
      </c>
      <c r="AF1" s="39"/>
      <c r="AG1" s="39" t="s">
        <v>88</v>
      </c>
      <c r="AH1" s="39"/>
      <c r="AI1" s="40" t="s">
        <v>120</v>
      </c>
      <c r="AJ1" s="40"/>
      <c r="AK1" s="40" t="s">
        <v>85</v>
      </c>
      <c r="AL1" s="40"/>
      <c r="AM1" s="42" t="s">
        <v>87</v>
      </c>
      <c r="AN1" s="42"/>
      <c r="AO1" s="39" t="s">
        <v>198</v>
      </c>
      <c r="AP1" s="39"/>
      <c r="AQ1" s="39" t="s">
        <v>88</v>
      </c>
      <c r="AR1" s="39"/>
      <c r="AS1" s="35" t="s">
        <v>202</v>
      </c>
      <c r="AT1" s="35"/>
      <c r="AU1" s="35" t="s">
        <v>170</v>
      </c>
      <c r="AV1" s="35"/>
      <c r="AW1" s="40" t="s">
        <v>195</v>
      </c>
      <c r="AX1" s="40"/>
      <c r="AY1" s="39" t="s">
        <v>203</v>
      </c>
      <c r="AZ1" s="39"/>
      <c r="BA1" s="41" t="s">
        <v>90</v>
      </c>
      <c r="BB1" s="41"/>
      <c r="BC1" s="40" t="s">
        <v>204</v>
      </c>
      <c r="BD1" s="40"/>
      <c r="BE1" s="41" t="s">
        <v>207</v>
      </c>
      <c r="BF1" s="41"/>
      <c r="BG1" s="40" t="s">
        <v>169</v>
      </c>
      <c r="BH1" s="40"/>
      <c r="BI1" s="40" t="s">
        <v>208</v>
      </c>
      <c r="BJ1" s="40"/>
      <c r="BK1" s="40" t="s">
        <v>172</v>
      </c>
      <c r="BL1" s="40"/>
      <c r="BM1" s="42" t="s">
        <v>92</v>
      </c>
      <c r="BN1" s="42"/>
      <c r="BO1" s="40" t="s">
        <v>209</v>
      </c>
      <c r="BP1" s="40"/>
      <c r="BQ1" s="40" t="s">
        <v>129</v>
      </c>
      <c r="BR1" s="40"/>
      <c r="BS1" s="40" t="s">
        <v>94</v>
      </c>
      <c r="BT1" s="40"/>
      <c r="BU1" s="40" t="s">
        <v>213</v>
      </c>
      <c r="BV1" s="40"/>
      <c r="BW1" s="41" t="s">
        <v>145</v>
      </c>
      <c r="BX1" s="41"/>
      <c r="BY1" s="35" t="s">
        <v>177</v>
      </c>
      <c r="BZ1" s="35"/>
      <c r="CA1" s="40" t="s">
        <v>96</v>
      </c>
      <c r="CB1" s="40"/>
      <c r="CC1" s="42" t="s">
        <v>182</v>
      </c>
      <c r="CD1" s="42"/>
      <c r="CE1" s="40" t="s">
        <v>197</v>
      </c>
      <c r="CF1" s="40"/>
      <c r="CG1" s="42" t="s">
        <v>147</v>
      </c>
      <c r="CH1" s="42"/>
      <c r="CI1" s="41" t="s">
        <v>99</v>
      </c>
      <c r="CJ1" s="41"/>
      <c r="CK1" s="42" t="s">
        <v>144</v>
      </c>
      <c r="CL1" s="42"/>
    </row>
    <row r="2" spans="1:90" ht="18" customHeight="1" x14ac:dyDescent="0.2">
      <c r="A2" s="38"/>
      <c r="B2" s="38"/>
      <c r="C2" s="38"/>
      <c r="D2" s="38"/>
      <c r="E2" s="38"/>
      <c r="F2" s="35"/>
      <c r="G2" s="42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1"/>
      <c r="Y2" s="40"/>
      <c r="Z2" s="40"/>
      <c r="AA2" s="42"/>
      <c r="AB2" s="42"/>
      <c r="AC2" s="39"/>
      <c r="AD2" s="39"/>
      <c r="AE2" s="39"/>
      <c r="AF2" s="39"/>
      <c r="AG2" s="39"/>
      <c r="AH2" s="39"/>
      <c r="AI2" s="40"/>
      <c r="AJ2" s="40"/>
      <c r="AK2" s="40"/>
      <c r="AL2" s="40"/>
      <c r="AM2" s="42"/>
      <c r="AN2" s="42"/>
      <c r="AO2" s="39"/>
      <c r="AP2" s="39"/>
      <c r="AQ2" s="39"/>
      <c r="AR2" s="39"/>
      <c r="AS2" s="35"/>
      <c r="AT2" s="35"/>
      <c r="AU2" s="35"/>
      <c r="AV2" s="35"/>
      <c r="AW2" s="40"/>
      <c r="AX2" s="40"/>
      <c r="AY2" s="39"/>
      <c r="AZ2" s="39"/>
      <c r="BA2" s="41"/>
      <c r="BB2" s="41"/>
      <c r="BC2" s="40"/>
      <c r="BD2" s="40"/>
      <c r="BE2" s="41"/>
      <c r="BF2" s="41"/>
      <c r="BG2" s="40"/>
      <c r="BH2" s="40"/>
      <c r="BI2" s="40"/>
      <c r="BJ2" s="40"/>
      <c r="BK2" s="40"/>
      <c r="BL2" s="40"/>
      <c r="BM2" s="42"/>
      <c r="BN2" s="42"/>
      <c r="BO2" s="40"/>
      <c r="BP2" s="40"/>
      <c r="BQ2" s="40"/>
      <c r="BR2" s="40"/>
      <c r="BS2" s="40"/>
      <c r="BT2" s="40"/>
      <c r="BU2" s="40"/>
      <c r="BV2" s="40"/>
      <c r="BW2" s="41"/>
      <c r="BX2" s="41"/>
      <c r="BY2" s="35"/>
      <c r="BZ2" s="35"/>
      <c r="CA2" s="40"/>
      <c r="CB2" s="40"/>
      <c r="CC2" s="42"/>
      <c r="CD2" s="42"/>
      <c r="CE2" s="40"/>
      <c r="CF2" s="40"/>
      <c r="CG2" s="42"/>
      <c r="CH2" s="42"/>
      <c r="CI2" s="41"/>
      <c r="CJ2" s="41"/>
      <c r="CK2" s="42"/>
      <c r="CL2" s="42"/>
    </row>
    <row r="3" spans="1:90" ht="18" customHeight="1" x14ac:dyDescent="0.2">
      <c r="A3" s="6" t="s">
        <v>189</v>
      </c>
      <c r="F3" s="35"/>
      <c r="G3" s="42"/>
      <c r="H3" s="42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  <c r="Y3" s="40"/>
      <c r="Z3" s="40"/>
      <c r="AA3" s="42"/>
      <c r="AB3" s="42"/>
      <c r="AC3" s="39"/>
      <c r="AD3" s="39"/>
      <c r="AE3" s="39"/>
      <c r="AF3" s="39"/>
      <c r="AG3" s="39"/>
      <c r="AH3" s="39"/>
      <c r="AI3" s="40"/>
      <c r="AJ3" s="40"/>
      <c r="AK3" s="40"/>
      <c r="AL3" s="40"/>
      <c r="AM3" s="42"/>
      <c r="AN3" s="42"/>
      <c r="AO3" s="39"/>
      <c r="AP3" s="39"/>
      <c r="AQ3" s="39"/>
      <c r="AR3" s="39"/>
      <c r="AS3" s="35"/>
      <c r="AT3" s="35"/>
      <c r="AU3" s="35"/>
      <c r="AV3" s="35"/>
      <c r="AW3" s="40"/>
      <c r="AX3" s="40"/>
      <c r="AY3" s="39"/>
      <c r="AZ3" s="39"/>
      <c r="BA3" s="41"/>
      <c r="BB3" s="41"/>
      <c r="BC3" s="40"/>
      <c r="BD3" s="40"/>
      <c r="BE3" s="41"/>
      <c r="BF3" s="41"/>
      <c r="BG3" s="40"/>
      <c r="BH3" s="40"/>
      <c r="BI3" s="40"/>
      <c r="BJ3" s="40"/>
      <c r="BK3" s="40"/>
      <c r="BL3" s="40"/>
      <c r="BM3" s="42"/>
      <c r="BN3" s="42"/>
      <c r="BO3" s="40"/>
      <c r="BP3" s="40"/>
      <c r="BQ3" s="40"/>
      <c r="BR3" s="40"/>
      <c r="BS3" s="40"/>
      <c r="BT3" s="40"/>
      <c r="BU3" s="40"/>
      <c r="BV3" s="40"/>
      <c r="BW3" s="41"/>
      <c r="BX3" s="41"/>
      <c r="BY3" s="35"/>
      <c r="BZ3" s="35"/>
      <c r="CA3" s="40"/>
      <c r="CB3" s="40"/>
      <c r="CC3" s="42"/>
      <c r="CD3" s="42"/>
      <c r="CE3" s="40"/>
      <c r="CF3" s="40"/>
      <c r="CG3" s="42"/>
      <c r="CH3" s="42"/>
      <c r="CI3" s="41"/>
      <c r="CJ3" s="41"/>
      <c r="CK3" s="42"/>
      <c r="CL3" s="42"/>
    </row>
    <row r="4" spans="1:90" ht="18" customHeight="1" x14ac:dyDescent="0.2">
      <c r="F4" s="35"/>
      <c r="G4" s="42"/>
      <c r="H4" s="42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41"/>
      <c r="Y4" s="40"/>
      <c r="Z4" s="40"/>
      <c r="AA4" s="42"/>
      <c r="AB4" s="42"/>
      <c r="AC4" s="39"/>
      <c r="AD4" s="39"/>
      <c r="AE4" s="39"/>
      <c r="AF4" s="39"/>
      <c r="AG4" s="39"/>
      <c r="AH4" s="39"/>
      <c r="AI4" s="40"/>
      <c r="AJ4" s="40"/>
      <c r="AK4" s="40"/>
      <c r="AL4" s="40"/>
      <c r="AM4" s="42"/>
      <c r="AN4" s="42"/>
      <c r="AO4" s="39"/>
      <c r="AP4" s="39"/>
      <c r="AQ4" s="39"/>
      <c r="AR4" s="39"/>
      <c r="AS4" s="35"/>
      <c r="AT4" s="35"/>
      <c r="AU4" s="35"/>
      <c r="AV4" s="35"/>
      <c r="AW4" s="40"/>
      <c r="AX4" s="40"/>
      <c r="AY4" s="39"/>
      <c r="AZ4" s="39"/>
      <c r="BA4" s="41"/>
      <c r="BB4" s="41"/>
      <c r="BC4" s="40"/>
      <c r="BD4" s="40"/>
      <c r="BE4" s="41"/>
      <c r="BF4" s="41"/>
      <c r="BG4" s="40"/>
      <c r="BH4" s="40"/>
      <c r="BI4" s="40"/>
      <c r="BJ4" s="40"/>
      <c r="BK4" s="40"/>
      <c r="BL4" s="40"/>
      <c r="BM4" s="42"/>
      <c r="BN4" s="42"/>
      <c r="BO4" s="40"/>
      <c r="BP4" s="40"/>
      <c r="BQ4" s="40"/>
      <c r="BR4" s="40"/>
      <c r="BS4" s="40"/>
      <c r="BT4" s="40"/>
      <c r="BU4" s="40"/>
      <c r="BV4" s="40"/>
      <c r="BW4" s="41"/>
      <c r="BX4" s="41"/>
      <c r="BY4" s="35"/>
      <c r="BZ4" s="35"/>
      <c r="CA4" s="40"/>
      <c r="CB4" s="40"/>
      <c r="CC4" s="42"/>
      <c r="CD4" s="42"/>
      <c r="CE4" s="40"/>
      <c r="CF4" s="40"/>
      <c r="CG4" s="42"/>
      <c r="CH4" s="42"/>
      <c r="CI4" s="41"/>
      <c r="CJ4" s="41"/>
      <c r="CK4" s="42"/>
      <c r="CL4" s="42"/>
    </row>
    <row r="5" spans="1:90" ht="12.75" customHeight="1" x14ac:dyDescent="0.2">
      <c r="G5" s="36">
        <v>41300</v>
      </c>
      <c r="H5" s="37"/>
      <c r="I5" s="36">
        <v>41307</v>
      </c>
      <c r="J5" s="37"/>
      <c r="K5" s="36">
        <v>41314</v>
      </c>
      <c r="L5" s="37"/>
      <c r="M5" s="36">
        <v>41318</v>
      </c>
      <c r="N5" s="37"/>
      <c r="O5" s="36">
        <v>41321</v>
      </c>
      <c r="P5" s="37"/>
      <c r="Q5" s="36">
        <v>41328</v>
      </c>
      <c r="R5" s="37"/>
      <c r="S5" s="36">
        <v>41328</v>
      </c>
      <c r="T5" s="37"/>
      <c r="U5" s="36">
        <v>41335</v>
      </c>
      <c r="V5" s="37"/>
      <c r="W5" s="36">
        <v>41342</v>
      </c>
      <c r="X5" s="37"/>
      <c r="Y5" s="36">
        <v>41349</v>
      </c>
      <c r="Z5" s="37"/>
      <c r="AA5" s="36">
        <v>41356</v>
      </c>
      <c r="AB5" s="37"/>
      <c r="AC5" s="36">
        <v>41369</v>
      </c>
      <c r="AD5" s="37"/>
      <c r="AE5" s="36">
        <v>41370</v>
      </c>
      <c r="AF5" s="37"/>
      <c r="AG5" s="36">
        <v>41371</v>
      </c>
      <c r="AH5" s="37"/>
      <c r="AI5" s="36">
        <v>41374</v>
      </c>
      <c r="AJ5" s="37"/>
      <c r="AK5" s="36">
        <v>41375</v>
      </c>
      <c r="AL5" s="37"/>
      <c r="AM5" s="36">
        <v>41384</v>
      </c>
      <c r="AN5" s="37"/>
      <c r="AO5" s="36">
        <v>41398</v>
      </c>
      <c r="AP5" s="37"/>
      <c r="AQ5" s="36">
        <v>41399</v>
      </c>
      <c r="AR5" s="37"/>
      <c r="AS5" s="36">
        <v>41405</v>
      </c>
      <c r="AT5" s="37"/>
      <c r="AU5" s="36">
        <v>41412</v>
      </c>
      <c r="AV5" s="37"/>
      <c r="AW5" s="36">
        <v>41412</v>
      </c>
      <c r="AX5" s="37"/>
      <c r="AY5" s="36">
        <v>41419</v>
      </c>
      <c r="AZ5" s="37"/>
      <c r="BA5" s="36">
        <v>41420</v>
      </c>
      <c r="BB5" s="37"/>
      <c r="BC5" s="36" t="s">
        <v>205</v>
      </c>
      <c r="BD5" s="37"/>
      <c r="BE5" s="36" t="s">
        <v>206</v>
      </c>
      <c r="BF5" s="37"/>
      <c r="BG5" s="36" t="s">
        <v>206</v>
      </c>
      <c r="BH5" s="37"/>
      <c r="BI5" s="36" t="s">
        <v>210</v>
      </c>
      <c r="BJ5" s="37"/>
      <c r="BK5" s="36" t="s">
        <v>211</v>
      </c>
      <c r="BL5" s="37"/>
      <c r="BM5" s="36" t="s">
        <v>212</v>
      </c>
      <c r="BN5" s="37"/>
      <c r="BO5" s="36">
        <v>41503</v>
      </c>
      <c r="BP5" s="37"/>
      <c r="BQ5" s="36">
        <v>41545</v>
      </c>
      <c r="BR5" s="37"/>
      <c r="BS5" s="36">
        <v>41559</v>
      </c>
      <c r="BT5" s="36"/>
      <c r="BU5" s="36">
        <v>41566</v>
      </c>
      <c r="BV5" s="36"/>
      <c r="BW5" s="36">
        <v>41573</v>
      </c>
      <c r="BX5" s="37"/>
      <c r="BY5" s="36">
        <v>41580</v>
      </c>
      <c r="BZ5" s="37"/>
      <c r="CA5" s="36" t="s">
        <v>214</v>
      </c>
      <c r="CB5" s="36"/>
      <c r="CC5" s="36">
        <v>41594</v>
      </c>
      <c r="CD5" s="37"/>
      <c r="CE5" s="36">
        <v>41601</v>
      </c>
      <c r="CF5" s="37"/>
      <c r="CG5" s="36">
        <v>41608</v>
      </c>
      <c r="CH5" s="37"/>
      <c r="CI5" s="36">
        <v>41622</v>
      </c>
      <c r="CJ5" s="36"/>
      <c r="CK5" s="36">
        <v>41629</v>
      </c>
      <c r="CL5" s="37"/>
    </row>
    <row r="6" spans="1:90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</row>
    <row r="7" spans="1:90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90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G8+I8+K8+M8+O8+Q8+S8+U8+W8+Y8+AA8+AE8+AG8+AI8+AK8+AM8+AO8+AQ8+AS8+AU8+AW8+AY8+BA8+BC8+BE8+BG8+BI8+BK8+BM8+BO8+BQ8+BS8+BU8+BW8+BY8+CA8+CC8+CE8+CG8+CI8+CK8</f>
        <v>0</v>
      </c>
    </row>
    <row r="9" spans="1:90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8">
        <f t="shared" ref="F9:F41" si="0">G9+I9+K9+M9+O9+Q9+S9+U9+W9+Y9+AA9+AE9+AG9+AI9+AK9+AM9+AO9+AQ9+AS9+AU9+AW9+AY9+BA9+BC9+BE9+BG9+BI9+BK9+BM9+BO9+BQ9+BS9+BU9+BW9+BY9+CA9+CC9+CE9+CG9+CI9+CK9</f>
        <v>154</v>
      </c>
      <c r="W9">
        <v>14</v>
      </c>
      <c r="X9" t="s">
        <v>77</v>
      </c>
      <c r="Y9">
        <v>4</v>
      </c>
      <c r="AA9">
        <v>13.5</v>
      </c>
      <c r="AG9">
        <v>18</v>
      </c>
      <c r="AH9" t="s">
        <v>77</v>
      </c>
      <c r="AM9">
        <v>9</v>
      </c>
      <c r="AO9">
        <v>18</v>
      </c>
      <c r="AP9" t="s">
        <v>77</v>
      </c>
      <c r="AQ9">
        <v>18</v>
      </c>
      <c r="AR9" t="s">
        <v>77</v>
      </c>
      <c r="AY9">
        <v>18</v>
      </c>
      <c r="BA9">
        <v>10</v>
      </c>
      <c r="BS9">
        <v>3.5</v>
      </c>
      <c r="BW9">
        <v>2.5</v>
      </c>
      <c r="CI9">
        <v>18</v>
      </c>
      <c r="CJ9" t="s">
        <v>77</v>
      </c>
      <c r="CK9">
        <v>7.5</v>
      </c>
    </row>
    <row r="10" spans="1:90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45.5</v>
      </c>
      <c r="O10">
        <v>2.5</v>
      </c>
      <c r="Q10">
        <v>1.5</v>
      </c>
      <c r="AK10">
        <v>2.5</v>
      </c>
      <c r="AY10">
        <v>18</v>
      </c>
      <c r="AZ10" t="s">
        <v>77</v>
      </c>
      <c r="BA10">
        <v>10</v>
      </c>
      <c r="BE10">
        <v>6</v>
      </c>
      <c r="BF10" t="s">
        <v>77</v>
      </c>
      <c r="BM10">
        <v>2.5</v>
      </c>
      <c r="CA10">
        <v>2.5</v>
      </c>
    </row>
    <row r="11" spans="1:90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97</v>
      </c>
      <c r="G11">
        <v>7.5</v>
      </c>
      <c r="K11">
        <v>4</v>
      </c>
      <c r="O11">
        <v>2.5</v>
      </c>
      <c r="P11" t="s">
        <v>78</v>
      </c>
      <c r="Y11">
        <v>4</v>
      </c>
      <c r="Z11" t="s">
        <v>78</v>
      </c>
      <c r="AA11">
        <v>13.5</v>
      </c>
      <c r="AB11" t="s">
        <v>78</v>
      </c>
      <c r="AC11">
        <v>3</v>
      </c>
      <c r="AD11" t="s">
        <v>78</v>
      </c>
      <c r="AK11">
        <v>2.5</v>
      </c>
      <c r="AL11" t="s">
        <v>78</v>
      </c>
      <c r="AM11">
        <v>3</v>
      </c>
      <c r="AQ11">
        <v>18</v>
      </c>
      <c r="AR11" t="s">
        <v>78</v>
      </c>
      <c r="BA11">
        <v>3</v>
      </c>
      <c r="BB11" t="s">
        <v>78</v>
      </c>
      <c r="BI11">
        <v>2</v>
      </c>
      <c r="BJ11" t="s">
        <v>78</v>
      </c>
      <c r="BK11">
        <v>2</v>
      </c>
      <c r="BL11" t="s">
        <v>78</v>
      </c>
      <c r="BM11">
        <v>2.5</v>
      </c>
      <c r="BN11" t="s">
        <v>78</v>
      </c>
      <c r="BO11">
        <v>5</v>
      </c>
      <c r="BP11" t="s">
        <v>78</v>
      </c>
      <c r="BQ11">
        <v>4.5</v>
      </c>
      <c r="BR11" t="s">
        <v>78</v>
      </c>
      <c r="BS11">
        <v>3.5</v>
      </c>
      <c r="BT11" t="s">
        <v>78</v>
      </c>
      <c r="BU11">
        <v>3.5</v>
      </c>
      <c r="BV11" t="s">
        <v>78</v>
      </c>
      <c r="BW11">
        <v>1</v>
      </c>
      <c r="CA11">
        <v>2.5</v>
      </c>
      <c r="CB11" t="s">
        <v>78</v>
      </c>
      <c r="CC11">
        <v>9</v>
      </c>
      <c r="CD11" t="s">
        <v>78</v>
      </c>
      <c r="CE11">
        <v>3.5</v>
      </c>
    </row>
    <row r="12" spans="1:90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24</v>
      </c>
      <c r="K12">
        <v>3</v>
      </c>
      <c r="W12">
        <v>8</v>
      </c>
      <c r="BC12">
        <v>3.5</v>
      </c>
      <c r="BQ12">
        <v>3</v>
      </c>
      <c r="BU12">
        <v>3</v>
      </c>
      <c r="CE12">
        <v>3.5</v>
      </c>
    </row>
    <row r="13" spans="1:90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90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90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8">
        <f t="shared" si="0"/>
        <v>18</v>
      </c>
      <c r="AQ15">
        <v>18</v>
      </c>
    </row>
    <row r="16" spans="1:90" ht="12.75" customHeight="1" x14ac:dyDescent="0.2">
      <c r="A16" s="3" t="s">
        <v>28</v>
      </c>
      <c r="B16" s="4" t="s">
        <v>158</v>
      </c>
      <c r="C16" s="4" t="s">
        <v>7</v>
      </c>
      <c r="D16" s="4" t="s">
        <v>12</v>
      </c>
      <c r="E16" s="4" t="s">
        <v>30</v>
      </c>
      <c r="F16" s="8">
        <f t="shared" si="0"/>
        <v>19</v>
      </c>
      <c r="I16">
        <v>2.5</v>
      </c>
      <c r="AO16">
        <v>6</v>
      </c>
      <c r="BI16">
        <v>1</v>
      </c>
      <c r="BO16">
        <v>5</v>
      </c>
      <c r="CG16">
        <v>4.5</v>
      </c>
    </row>
    <row r="17" spans="1:89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6.5</v>
      </c>
      <c r="I17">
        <v>2.5</v>
      </c>
      <c r="BO17">
        <v>4</v>
      </c>
    </row>
    <row r="18" spans="1:89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41.5</v>
      </c>
      <c r="I18">
        <v>2.5</v>
      </c>
      <c r="W18">
        <v>10</v>
      </c>
      <c r="AG18">
        <v>2</v>
      </c>
      <c r="AQ18">
        <v>13</v>
      </c>
      <c r="CI18">
        <v>14</v>
      </c>
    </row>
    <row r="19" spans="1:89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89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89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59</v>
      </c>
      <c r="F21" s="8">
        <f t="shared" si="0"/>
        <v>10</v>
      </c>
      <c r="K21">
        <v>2.5</v>
      </c>
      <c r="Q21">
        <v>4.5</v>
      </c>
      <c r="Y21">
        <v>3</v>
      </c>
    </row>
    <row r="22" spans="1:89" ht="12.75" customHeight="1" x14ac:dyDescent="0.2">
      <c r="A22" s="3" t="s">
        <v>258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89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89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8">
        <f t="shared" si="0"/>
        <v>23</v>
      </c>
      <c r="G24">
        <v>3</v>
      </c>
      <c r="AA24">
        <v>6</v>
      </c>
      <c r="AM24">
        <v>4.5</v>
      </c>
      <c r="BI24">
        <v>1</v>
      </c>
      <c r="BQ24">
        <v>4</v>
      </c>
      <c r="CC24">
        <v>4.5</v>
      </c>
    </row>
    <row r="25" spans="1:89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89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2</v>
      </c>
      <c r="K26">
        <v>2</v>
      </c>
    </row>
    <row r="27" spans="1:89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12.5</v>
      </c>
      <c r="Q27">
        <v>4</v>
      </c>
      <c r="W27">
        <v>6</v>
      </c>
      <c r="CE27">
        <v>2.5</v>
      </c>
    </row>
    <row r="28" spans="1:89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8">
        <f t="shared" si="0"/>
        <v>26</v>
      </c>
      <c r="AE28">
        <v>9</v>
      </c>
      <c r="CI28">
        <v>17</v>
      </c>
    </row>
    <row r="29" spans="1:89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12</v>
      </c>
      <c r="W29">
        <v>4</v>
      </c>
      <c r="BE29">
        <v>6</v>
      </c>
      <c r="BG29">
        <v>1</v>
      </c>
      <c r="BI29">
        <v>1</v>
      </c>
    </row>
    <row r="30" spans="1:89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116</v>
      </c>
      <c r="F30" s="8">
        <f t="shared" si="0"/>
        <v>20</v>
      </c>
      <c r="Y30">
        <v>4</v>
      </c>
      <c r="AO30">
        <v>13</v>
      </c>
      <c r="CK30">
        <v>3</v>
      </c>
    </row>
    <row r="31" spans="1:89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89</v>
      </c>
      <c r="G31">
        <v>9</v>
      </c>
      <c r="H31" s="4" t="s">
        <v>78</v>
      </c>
      <c r="J31" s="4"/>
      <c r="L31" s="4"/>
      <c r="N31" s="4"/>
      <c r="P31" s="4"/>
      <c r="W31">
        <v>14</v>
      </c>
      <c r="X31" t="s">
        <v>78</v>
      </c>
      <c r="AE31">
        <v>18</v>
      </c>
      <c r="AF31" t="s">
        <v>77</v>
      </c>
      <c r="AY31">
        <v>18</v>
      </c>
      <c r="AZ31" t="s">
        <v>78</v>
      </c>
      <c r="BA31">
        <v>7</v>
      </c>
      <c r="BB31" t="s">
        <v>78</v>
      </c>
      <c r="BE31">
        <v>6</v>
      </c>
      <c r="BF31" t="s">
        <v>78</v>
      </c>
      <c r="BG31">
        <v>2</v>
      </c>
      <c r="BH31" t="s">
        <v>78</v>
      </c>
      <c r="BW31">
        <v>3.5</v>
      </c>
      <c r="BX31" s="9" t="s">
        <v>78</v>
      </c>
      <c r="CE31">
        <v>3.5</v>
      </c>
      <c r="CF31" t="s">
        <v>78</v>
      </c>
      <c r="CI31">
        <v>8</v>
      </c>
      <c r="CJ31" t="s">
        <v>78</v>
      </c>
    </row>
    <row r="32" spans="1:89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32.5</v>
      </c>
      <c r="Q32">
        <v>5</v>
      </c>
      <c r="AY32">
        <v>18</v>
      </c>
      <c r="BW32">
        <v>3.5</v>
      </c>
      <c r="CG32">
        <v>4.5</v>
      </c>
      <c r="CK32">
        <v>1.5</v>
      </c>
    </row>
    <row r="33" spans="1:89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116</v>
      </c>
      <c r="F33" s="8">
        <f t="shared" si="0"/>
        <v>25.5</v>
      </c>
      <c r="CI33">
        <v>18</v>
      </c>
      <c r="CK33">
        <v>7.5</v>
      </c>
    </row>
    <row r="34" spans="1:89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40</v>
      </c>
      <c r="W34">
        <v>8</v>
      </c>
      <c r="AE34">
        <v>14</v>
      </c>
      <c r="AG34">
        <v>18</v>
      </c>
    </row>
    <row r="35" spans="1:89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29.5</v>
      </c>
      <c r="G35">
        <v>4</v>
      </c>
      <c r="S35">
        <v>1.5</v>
      </c>
      <c r="U35">
        <v>0.5</v>
      </c>
      <c r="Y35">
        <v>1</v>
      </c>
      <c r="AA35">
        <v>6</v>
      </c>
      <c r="AC35">
        <v>3</v>
      </c>
      <c r="AM35">
        <v>9</v>
      </c>
      <c r="AW35">
        <v>2</v>
      </c>
      <c r="BI35">
        <v>1</v>
      </c>
      <c r="CC35">
        <v>4.5</v>
      </c>
    </row>
    <row r="36" spans="1:89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76</v>
      </c>
      <c r="O36">
        <v>2.5</v>
      </c>
      <c r="AE36">
        <v>16</v>
      </c>
      <c r="AG36">
        <v>18</v>
      </c>
      <c r="AO36">
        <v>12</v>
      </c>
      <c r="AQ36">
        <v>18</v>
      </c>
      <c r="BC36">
        <v>3.5</v>
      </c>
      <c r="BS36">
        <v>3.5</v>
      </c>
      <c r="CA36">
        <v>2.5</v>
      </c>
    </row>
    <row r="37" spans="1:89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13.5</v>
      </c>
      <c r="AA37">
        <v>7.5</v>
      </c>
      <c r="AM37">
        <v>3</v>
      </c>
      <c r="BQ37">
        <v>1.5</v>
      </c>
      <c r="BS37">
        <v>1.5</v>
      </c>
    </row>
    <row r="38" spans="1:89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10.5</v>
      </c>
      <c r="AM38">
        <v>3.5</v>
      </c>
      <c r="AQ38">
        <v>5</v>
      </c>
      <c r="CK38">
        <v>2</v>
      </c>
    </row>
    <row r="39" spans="1:89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17.5</v>
      </c>
      <c r="AM39">
        <v>4</v>
      </c>
      <c r="CC39">
        <v>9</v>
      </c>
      <c r="CG39">
        <v>4.5</v>
      </c>
    </row>
    <row r="40" spans="1:89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102.5</v>
      </c>
      <c r="K40">
        <v>2</v>
      </c>
      <c r="AA40">
        <v>7.5</v>
      </c>
      <c r="AE40">
        <v>15</v>
      </c>
      <c r="AG40">
        <v>16</v>
      </c>
      <c r="AQ40">
        <v>18</v>
      </c>
      <c r="AY40">
        <v>18</v>
      </c>
      <c r="BE40">
        <v>6</v>
      </c>
      <c r="BG40">
        <v>0.5</v>
      </c>
      <c r="BI40">
        <v>1</v>
      </c>
      <c r="BK40">
        <v>2</v>
      </c>
      <c r="BO40">
        <v>4</v>
      </c>
      <c r="BQ40">
        <v>2</v>
      </c>
      <c r="BS40">
        <v>2</v>
      </c>
      <c r="BW40">
        <v>3.5</v>
      </c>
      <c r="CI40">
        <v>5</v>
      </c>
    </row>
    <row r="41" spans="1:89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27.5</v>
      </c>
      <c r="AO41">
        <v>5</v>
      </c>
      <c r="BC41">
        <v>3.5</v>
      </c>
      <c r="BE41">
        <v>6</v>
      </c>
      <c r="BG41">
        <v>2</v>
      </c>
      <c r="BK41">
        <v>2</v>
      </c>
      <c r="BU41">
        <v>3.5</v>
      </c>
      <c r="CK41">
        <v>5.5</v>
      </c>
    </row>
    <row r="42" spans="1:89" ht="12.75" customHeight="1" x14ac:dyDescent="0.2"/>
    <row r="43" spans="1:89" ht="12.75" customHeight="1" x14ac:dyDescent="0.2"/>
    <row r="44" spans="1:89" ht="12.75" customHeight="1" x14ac:dyDescent="0.2"/>
    <row r="45" spans="1:89" ht="12.75" customHeight="1" x14ac:dyDescent="0.2">
      <c r="BE45" s="7"/>
      <c r="BF45" s="7"/>
    </row>
    <row r="46" spans="1:89" ht="12.75" customHeight="1" x14ac:dyDescent="0.2">
      <c r="BE46" s="7"/>
      <c r="BF46" s="7"/>
    </row>
    <row r="47" spans="1:89" ht="12.75" customHeight="1" x14ac:dyDescent="0.2">
      <c r="BE47" s="7"/>
      <c r="BF47" s="7"/>
    </row>
    <row r="48" spans="1:89" ht="12.75" customHeight="1" x14ac:dyDescent="0.2">
      <c r="BE48" s="7"/>
      <c r="BF48" s="7"/>
    </row>
    <row r="65527" spans="55:56" x14ac:dyDescent="0.2">
      <c r="BC65527" s="35"/>
      <c r="BD65527" s="35"/>
    </row>
    <row r="65528" spans="55:56" x14ac:dyDescent="0.2">
      <c r="BC65528" s="35"/>
      <c r="BD65528" s="35"/>
    </row>
    <row r="65529" spans="55:56" x14ac:dyDescent="0.2">
      <c r="BC65529" s="35"/>
      <c r="BD65529" s="35"/>
    </row>
    <row r="65530" spans="55:56" x14ac:dyDescent="0.2">
      <c r="BC65530" s="35"/>
      <c r="BD65530" s="35"/>
    </row>
    <row r="65531" spans="55:56" x14ac:dyDescent="0.2">
      <c r="BC65531" s="36"/>
      <c r="BD65531" s="37"/>
    </row>
  </sheetData>
  <autoFilter ref="A7:CL41" xr:uid="{00000000-0009-0000-0000-000003000000}"/>
  <mergeCells count="88">
    <mergeCell ref="AU1:AV4"/>
    <mergeCell ref="AS1:AT4"/>
    <mergeCell ref="AK1:AL4"/>
    <mergeCell ref="AG1:AH4"/>
    <mergeCell ref="AC1:AD4"/>
    <mergeCell ref="AM1:AN4"/>
    <mergeCell ref="AQ1:AR4"/>
    <mergeCell ref="AO1:AP4"/>
    <mergeCell ref="I1:J4"/>
    <mergeCell ref="M1:N4"/>
    <mergeCell ref="A1:E2"/>
    <mergeCell ref="F1:F4"/>
    <mergeCell ref="G1:H4"/>
    <mergeCell ref="K1:L4"/>
    <mergeCell ref="BI1:BJ4"/>
    <mergeCell ref="BO1:BP4"/>
    <mergeCell ref="M5:N5"/>
    <mergeCell ref="W1:X4"/>
    <mergeCell ref="U1:V4"/>
    <mergeCell ref="S1:T4"/>
    <mergeCell ref="O1:P4"/>
    <mergeCell ref="Q1:R4"/>
    <mergeCell ref="BO5:BP5"/>
    <mergeCell ref="BM1:BN4"/>
    <mergeCell ref="BM5:BN5"/>
    <mergeCell ref="S5:T5"/>
    <mergeCell ref="Y1:Z4"/>
    <mergeCell ref="AA1:AB4"/>
    <mergeCell ref="AE1:AF4"/>
    <mergeCell ref="AI1:AJ4"/>
    <mergeCell ref="CC1:CD4"/>
    <mergeCell ref="CG1:CH4"/>
    <mergeCell ref="CE1:CF4"/>
    <mergeCell ref="BU1:BV4"/>
    <mergeCell ref="BW1:BX4"/>
    <mergeCell ref="BY1:BZ4"/>
    <mergeCell ref="CA1:CB4"/>
    <mergeCell ref="CI1:CJ4"/>
    <mergeCell ref="CK1:CL4"/>
    <mergeCell ref="G5:H5"/>
    <mergeCell ref="K5:L5"/>
    <mergeCell ref="O5:P5"/>
    <mergeCell ref="Q5:R5"/>
    <mergeCell ref="I5:J5"/>
    <mergeCell ref="U5:V5"/>
    <mergeCell ref="W5:X5"/>
    <mergeCell ref="Y5:Z5"/>
    <mergeCell ref="AA5:AB5"/>
    <mergeCell ref="AE5:AF5"/>
    <mergeCell ref="AI5:AJ5"/>
    <mergeCell ref="AK5:AL5"/>
    <mergeCell ref="AG5:AH5"/>
    <mergeCell ref="AC5:AD5"/>
    <mergeCell ref="BW5:BX5"/>
    <mergeCell ref="BY5:BZ5"/>
    <mergeCell ref="AM5:AN5"/>
    <mergeCell ref="AO5:AP5"/>
    <mergeCell ref="AQ5:AR5"/>
    <mergeCell ref="AU5:AV5"/>
    <mergeCell ref="AS5:AT5"/>
    <mergeCell ref="CK5:CL5"/>
    <mergeCell ref="CA5:CB5"/>
    <mergeCell ref="CC5:CD5"/>
    <mergeCell ref="CG5:CH5"/>
    <mergeCell ref="CE5:CF5"/>
    <mergeCell ref="CI5:CJ5"/>
    <mergeCell ref="AW1:AX4"/>
    <mergeCell ref="AW5:AX5"/>
    <mergeCell ref="BQ5:BR5"/>
    <mergeCell ref="BS5:BT5"/>
    <mergeCell ref="BU5:BV5"/>
    <mergeCell ref="BE5:BF5"/>
    <mergeCell ref="AY5:AZ5"/>
    <mergeCell ref="BQ1:BR4"/>
    <mergeCell ref="BK5:BL5"/>
    <mergeCell ref="BA5:BB5"/>
    <mergeCell ref="BG5:BH5"/>
    <mergeCell ref="BI5:BJ5"/>
    <mergeCell ref="BS1:BT4"/>
    <mergeCell ref="BE1:BF4"/>
    <mergeCell ref="BK1:BL4"/>
    <mergeCell ref="BG1:BH4"/>
    <mergeCell ref="BC65527:BD65530"/>
    <mergeCell ref="BC65531:BD65531"/>
    <mergeCell ref="AY1:AZ4"/>
    <mergeCell ref="BC1:BD4"/>
    <mergeCell ref="BA1:BB4"/>
    <mergeCell ref="BC5:BD5"/>
  </mergeCells>
  <phoneticPr fontId="5" type="noConversion"/>
  <conditionalFormatting sqref="D8:D41">
    <cfRule type="cellIs" dxfId="85" priority="1" stopIfTrue="1" operator="equal">
      <formula>"Neaktīvs"</formula>
    </cfRule>
    <cfRule type="cellIs" dxfId="84" priority="2" stopIfTrue="1" operator="equal">
      <formula>"Aktīvs"</formula>
    </cfRule>
  </conditionalFormatting>
  <conditionalFormatting sqref="F1:F1048576">
    <cfRule type="cellIs" dxfId="83" priority="3" stopIfTrue="1" operator="equal">
      <formula>0</formula>
    </cfRule>
    <cfRule type="cellIs" dxfId="82" priority="4" stopIfTrue="1" operator="between">
      <formula>0</formula>
      <formula>9.5</formula>
    </cfRule>
    <cfRule type="cellIs" dxfId="81" priority="5" stopIfTrue="1" operator="greaterThanOrEqual">
      <formula>10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6553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6.42578125" customWidth="1"/>
    <col min="7" max="7" width="4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4" bestFit="1" customWidth="1"/>
    <col min="12" max="12" width="3.85546875" bestFit="1" customWidth="1"/>
    <col min="13" max="13" width="4" bestFit="1" customWidth="1"/>
    <col min="14" max="14" width="3.85546875" bestFit="1" customWidth="1"/>
    <col min="15" max="15" width="4" bestFit="1" customWidth="1"/>
    <col min="16" max="16" width="3.85546875" bestFit="1" customWidth="1"/>
    <col min="17" max="17" width="4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4" bestFit="1" customWidth="1"/>
    <col min="24" max="24" width="3.85546875" bestFit="1" customWidth="1"/>
    <col min="25" max="25" width="4" bestFit="1" customWidth="1"/>
    <col min="26" max="26" width="3.85546875" bestFit="1" customWidth="1"/>
    <col min="27" max="27" width="3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4" width="3.85546875" customWidth="1"/>
    <col min="35" max="35" width="4" bestFit="1" customWidth="1"/>
    <col min="36" max="36" width="3.85546875" bestFit="1" customWidth="1"/>
    <col min="37" max="38" width="4.42578125" customWidth="1"/>
    <col min="39" max="40" width="3.85546875" customWidth="1"/>
    <col min="41" max="41" width="5" bestFit="1" customWidth="1"/>
    <col min="42" max="42" width="3.85546875" bestFit="1" customWidth="1"/>
    <col min="43" max="43" width="4" bestFit="1" customWidth="1"/>
    <col min="44" max="44" width="3.85546875" bestFit="1" customWidth="1"/>
    <col min="45" max="45" width="4" bestFit="1" customWidth="1"/>
    <col min="46" max="46" width="3.85546875" bestFit="1" customWidth="1"/>
    <col min="47" max="48" width="4.5703125" customWidth="1"/>
    <col min="49" max="49" width="3" bestFit="1" customWidth="1"/>
    <col min="50" max="50" width="3.85546875" bestFit="1" customWidth="1"/>
    <col min="51" max="51" width="4" bestFit="1" customWidth="1"/>
    <col min="52" max="52" width="3.85546875" bestFit="1" customWidth="1"/>
    <col min="53" max="58" width="3.85546875" customWidth="1"/>
    <col min="59" max="59" width="3.5703125" bestFit="1" customWidth="1"/>
    <col min="60" max="60" width="3.85546875" bestFit="1" customWidth="1"/>
    <col min="61" max="61" width="3.5703125" bestFit="1" customWidth="1"/>
    <col min="62" max="62" width="3.85546875" bestFit="1" customWidth="1"/>
    <col min="63" max="66" width="3.85546875" customWidth="1"/>
    <col min="67" max="67" width="2.85546875" bestFit="1" customWidth="1"/>
    <col min="68" max="68" width="3.85546875" bestFit="1" customWidth="1"/>
    <col min="69" max="72" width="3.85546875" customWidth="1"/>
    <col min="73" max="73" width="4" bestFit="1" customWidth="1"/>
    <col min="74" max="74" width="3.85546875" bestFit="1" customWidth="1"/>
    <col min="75" max="80" width="3.85546875" customWidth="1"/>
    <col min="81" max="81" width="4" bestFit="1" customWidth="1"/>
    <col min="82" max="82" width="3.85546875" bestFit="1" customWidth="1"/>
    <col min="83" max="83" width="4" bestFit="1" customWidth="1"/>
    <col min="84" max="84" width="3.85546875" bestFit="1" customWidth="1"/>
    <col min="85" max="85" width="3" bestFit="1" customWidth="1"/>
    <col min="86" max="86" width="3.85546875" bestFit="1" customWidth="1"/>
    <col min="87" max="88" width="4.85546875" customWidth="1"/>
    <col min="89" max="92" width="3.85546875" customWidth="1"/>
    <col min="93" max="93" width="4" bestFit="1" customWidth="1"/>
    <col min="94" max="94" width="3.85546875" bestFit="1" customWidth="1"/>
    <col min="95" max="95" width="3" bestFit="1" customWidth="1"/>
    <col min="96" max="96" width="3.85546875" bestFit="1" customWidth="1"/>
    <col min="97" max="97" width="4" bestFit="1" customWidth="1"/>
    <col min="98" max="98" width="3.85546875" bestFit="1" customWidth="1"/>
  </cols>
  <sheetData>
    <row r="1" spans="1:100" ht="18" customHeight="1" x14ac:dyDescent="0.2">
      <c r="A1" s="38" t="s">
        <v>100</v>
      </c>
      <c r="B1" s="38"/>
      <c r="C1" s="38"/>
      <c r="D1" s="38"/>
      <c r="E1" s="38"/>
      <c r="F1" s="35" t="s">
        <v>136</v>
      </c>
      <c r="G1" s="48" t="s">
        <v>218</v>
      </c>
      <c r="H1" s="42"/>
      <c r="I1" s="42" t="s">
        <v>193</v>
      </c>
      <c r="J1" s="42"/>
      <c r="K1" s="40" t="s">
        <v>81</v>
      </c>
      <c r="L1" s="40"/>
      <c r="M1" s="40" t="s">
        <v>161</v>
      </c>
      <c r="N1" s="40"/>
      <c r="O1" s="40" t="s">
        <v>80</v>
      </c>
      <c r="P1" s="40"/>
      <c r="Q1" s="51" t="s">
        <v>219</v>
      </c>
      <c r="R1" s="52"/>
      <c r="S1" s="40" t="s">
        <v>168</v>
      </c>
      <c r="T1" s="40"/>
      <c r="U1" s="41" t="s">
        <v>220</v>
      </c>
      <c r="V1" s="41"/>
      <c r="W1" s="44" t="s">
        <v>194</v>
      </c>
      <c r="X1" s="40"/>
      <c r="Y1" s="42" t="s">
        <v>82</v>
      </c>
      <c r="Z1" s="42"/>
      <c r="AA1" s="39" t="s">
        <v>221</v>
      </c>
      <c r="AB1" s="39"/>
      <c r="AC1" s="39" t="s">
        <v>222</v>
      </c>
      <c r="AD1" s="39"/>
      <c r="AE1" s="39" t="s">
        <v>223</v>
      </c>
      <c r="AF1" s="39"/>
      <c r="AG1" s="44" t="s">
        <v>120</v>
      </c>
      <c r="AH1" s="40"/>
      <c r="AI1" s="44" t="s">
        <v>85</v>
      </c>
      <c r="AJ1" s="40"/>
      <c r="AK1" s="43" t="s">
        <v>231</v>
      </c>
      <c r="AL1" s="43"/>
      <c r="AM1" s="44" t="s">
        <v>224</v>
      </c>
      <c r="AN1" s="40"/>
      <c r="AO1" s="42" t="s">
        <v>87</v>
      </c>
      <c r="AP1" s="42"/>
      <c r="AQ1" s="42" t="s">
        <v>225</v>
      </c>
      <c r="AR1" s="42"/>
      <c r="AS1" s="41" t="s">
        <v>226</v>
      </c>
      <c r="AT1" s="41"/>
      <c r="AU1" s="43" t="s">
        <v>203</v>
      </c>
      <c r="AV1" s="43"/>
      <c r="AW1" s="41" t="s">
        <v>227</v>
      </c>
      <c r="AX1" s="41"/>
      <c r="AY1" s="44" t="s">
        <v>228</v>
      </c>
      <c r="AZ1" s="40"/>
      <c r="BA1" s="44" t="s">
        <v>234</v>
      </c>
      <c r="BB1" s="40"/>
      <c r="BC1" s="43" t="s">
        <v>237</v>
      </c>
      <c r="BD1" s="43"/>
      <c r="BE1" s="44" t="s">
        <v>195</v>
      </c>
      <c r="BF1" s="40"/>
      <c r="BG1" s="44" t="s">
        <v>235</v>
      </c>
      <c r="BH1" s="40"/>
      <c r="BI1" s="46" t="s">
        <v>92</v>
      </c>
      <c r="BJ1" s="47"/>
      <c r="BK1" s="44" t="s">
        <v>239</v>
      </c>
      <c r="BL1" s="40"/>
      <c r="BM1" s="44" t="s">
        <v>240</v>
      </c>
      <c r="BN1" s="40"/>
      <c r="BO1" s="49" t="s">
        <v>241</v>
      </c>
      <c r="BP1" s="50"/>
      <c r="BQ1" s="44" t="s">
        <v>129</v>
      </c>
      <c r="BR1" s="40"/>
      <c r="BS1" s="46" t="s">
        <v>242</v>
      </c>
      <c r="BT1" s="47"/>
      <c r="BU1" s="44" t="s">
        <v>94</v>
      </c>
      <c r="BV1" s="40"/>
      <c r="BW1" s="43" t="s">
        <v>244</v>
      </c>
      <c r="BX1" s="43"/>
      <c r="BY1" s="44" t="s">
        <v>213</v>
      </c>
      <c r="BZ1" s="40"/>
      <c r="CA1" s="42" t="s">
        <v>246</v>
      </c>
      <c r="CB1" s="42"/>
      <c r="CC1" s="44" t="s">
        <v>247</v>
      </c>
      <c r="CD1" s="40"/>
      <c r="CE1" s="39" t="s">
        <v>248</v>
      </c>
      <c r="CF1" s="39"/>
      <c r="CG1" s="39" t="s">
        <v>249</v>
      </c>
      <c r="CH1" s="39"/>
      <c r="CI1" s="39" t="s">
        <v>250</v>
      </c>
      <c r="CJ1" s="39"/>
      <c r="CK1" s="41" t="s">
        <v>252</v>
      </c>
      <c r="CL1" s="41"/>
      <c r="CM1" s="42" t="s">
        <v>253</v>
      </c>
      <c r="CN1" s="42"/>
      <c r="CO1" s="41" t="s">
        <v>254</v>
      </c>
      <c r="CP1" s="41"/>
      <c r="CQ1" s="41" t="s">
        <v>255</v>
      </c>
      <c r="CR1" s="41"/>
      <c r="CS1" s="42" t="s">
        <v>256</v>
      </c>
      <c r="CT1" s="42"/>
      <c r="CU1" s="10"/>
      <c r="CV1" s="10"/>
    </row>
    <row r="2" spans="1:100" ht="18" customHeight="1" x14ac:dyDescent="0.2">
      <c r="A2" s="38"/>
      <c r="B2" s="38"/>
      <c r="C2" s="38"/>
      <c r="D2" s="38"/>
      <c r="E2" s="38"/>
      <c r="F2" s="35"/>
      <c r="G2" s="42"/>
      <c r="H2" s="42"/>
      <c r="I2" s="42"/>
      <c r="J2" s="42"/>
      <c r="K2" s="40"/>
      <c r="L2" s="40"/>
      <c r="M2" s="40"/>
      <c r="N2" s="40"/>
      <c r="O2" s="40"/>
      <c r="P2" s="40"/>
      <c r="Q2" s="52"/>
      <c r="R2" s="52"/>
      <c r="S2" s="40"/>
      <c r="T2" s="40"/>
      <c r="U2" s="41"/>
      <c r="V2" s="41"/>
      <c r="W2" s="40"/>
      <c r="X2" s="40"/>
      <c r="Y2" s="42"/>
      <c r="Z2" s="42"/>
      <c r="AA2" s="39"/>
      <c r="AB2" s="39"/>
      <c r="AC2" s="39"/>
      <c r="AD2" s="39"/>
      <c r="AE2" s="39"/>
      <c r="AF2" s="39"/>
      <c r="AG2" s="40"/>
      <c r="AH2" s="40"/>
      <c r="AI2" s="40"/>
      <c r="AJ2" s="40"/>
      <c r="AK2" s="43"/>
      <c r="AL2" s="43"/>
      <c r="AM2" s="40"/>
      <c r="AN2" s="40"/>
      <c r="AO2" s="42"/>
      <c r="AP2" s="42"/>
      <c r="AQ2" s="42"/>
      <c r="AR2" s="42"/>
      <c r="AS2" s="41"/>
      <c r="AT2" s="41"/>
      <c r="AU2" s="43"/>
      <c r="AV2" s="43"/>
      <c r="AW2" s="41"/>
      <c r="AX2" s="41"/>
      <c r="AY2" s="40"/>
      <c r="AZ2" s="40"/>
      <c r="BA2" s="40"/>
      <c r="BB2" s="40"/>
      <c r="BC2" s="43"/>
      <c r="BD2" s="43"/>
      <c r="BE2" s="40"/>
      <c r="BF2" s="40"/>
      <c r="BG2" s="40"/>
      <c r="BH2" s="40"/>
      <c r="BI2" s="46"/>
      <c r="BJ2" s="47"/>
      <c r="BK2" s="40"/>
      <c r="BL2" s="40"/>
      <c r="BM2" s="40"/>
      <c r="BN2" s="40"/>
      <c r="BO2" s="50"/>
      <c r="BP2" s="50"/>
      <c r="BQ2" s="40"/>
      <c r="BR2" s="40"/>
      <c r="BS2" s="46"/>
      <c r="BT2" s="47"/>
      <c r="BU2" s="40"/>
      <c r="BV2" s="40"/>
      <c r="BW2" s="43"/>
      <c r="BX2" s="43"/>
      <c r="BY2" s="40"/>
      <c r="BZ2" s="40"/>
      <c r="CA2" s="42"/>
      <c r="CB2" s="42"/>
      <c r="CC2" s="40"/>
      <c r="CD2" s="40"/>
      <c r="CE2" s="39"/>
      <c r="CF2" s="39"/>
      <c r="CG2" s="39"/>
      <c r="CH2" s="39"/>
      <c r="CI2" s="39"/>
      <c r="CJ2" s="39"/>
      <c r="CK2" s="41"/>
      <c r="CL2" s="41"/>
      <c r="CM2" s="42"/>
      <c r="CN2" s="42"/>
      <c r="CO2" s="41"/>
      <c r="CP2" s="41"/>
      <c r="CQ2" s="41"/>
      <c r="CR2" s="41"/>
      <c r="CS2" s="42"/>
      <c r="CT2" s="42"/>
      <c r="CU2" s="10"/>
      <c r="CV2" s="10"/>
    </row>
    <row r="3" spans="1:100" ht="18" customHeight="1" x14ac:dyDescent="0.2">
      <c r="A3" s="6" t="s">
        <v>215</v>
      </c>
      <c r="F3" s="35"/>
      <c r="G3" s="42"/>
      <c r="H3" s="42"/>
      <c r="I3" s="42"/>
      <c r="J3" s="42"/>
      <c r="K3" s="40"/>
      <c r="L3" s="40"/>
      <c r="M3" s="40"/>
      <c r="N3" s="40"/>
      <c r="O3" s="40"/>
      <c r="P3" s="40"/>
      <c r="Q3" s="52"/>
      <c r="R3" s="52"/>
      <c r="S3" s="40"/>
      <c r="T3" s="40"/>
      <c r="U3" s="41"/>
      <c r="V3" s="41"/>
      <c r="W3" s="40"/>
      <c r="X3" s="40"/>
      <c r="Y3" s="42"/>
      <c r="Z3" s="42"/>
      <c r="AA3" s="39"/>
      <c r="AB3" s="39"/>
      <c r="AC3" s="39"/>
      <c r="AD3" s="39"/>
      <c r="AE3" s="39"/>
      <c r="AF3" s="39"/>
      <c r="AG3" s="40"/>
      <c r="AH3" s="40"/>
      <c r="AI3" s="40"/>
      <c r="AJ3" s="40"/>
      <c r="AK3" s="43"/>
      <c r="AL3" s="43"/>
      <c r="AM3" s="40"/>
      <c r="AN3" s="40"/>
      <c r="AO3" s="42"/>
      <c r="AP3" s="42"/>
      <c r="AQ3" s="42"/>
      <c r="AR3" s="42"/>
      <c r="AS3" s="41"/>
      <c r="AT3" s="41"/>
      <c r="AU3" s="43"/>
      <c r="AV3" s="43"/>
      <c r="AW3" s="41"/>
      <c r="AX3" s="41"/>
      <c r="AY3" s="40"/>
      <c r="AZ3" s="40"/>
      <c r="BA3" s="40"/>
      <c r="BB3" s="40"/>
      <c r="BC3" s="43"/>
      <c r="BD3" s="43"/>
      <c r="BE3" s="40"/>
      <c r="BF3" s="40"/>
      <c r="BG3" s="40"/>
      <c r="BH3" s="40"/>
      <c r="BI3" s="46"/>
      <c r="BJ3" s="47"/>
      <c r="BK3" s="40"/>
      <c r="BL3" s="40"/>
      <c r="BM3" s="40"/>
      <c r="BN3" s="40"/>
      <c r="BO3" s="50"/>
      <c r="BP3" s="50"/>
      <c r="BQ3" s="40"/>
      <c r="BR3" s="40"/>
      <c r="BS3" s="46"/>
      <c r="BT3" s="47"/>
      <c r="BU3" s="40"/>
      <c r="BV3" s="40"/>
      <c r="BW3" s="43"/>
      <c r="BX3" s="43"/>
      <c r="BY3" s="40"/>
      <c r="BZ3" s="40"/>
      <c r="CA3" s="42"/>
      <c r="CB3" s="42"/>
      <c r="CC3" s="40"/>
      <c r="CD3" s="40"/>
      <c r="CE3" s="39"/>
      <c r="CF3" s="39"/>
      <c r="CG3" s="39"/>
      <c r="CH3" s="39"/>
      <c r="CI3" s="39"/>
      <c r="CJ3" s="39"/>
      <c r="CK3" s="41"/>
      <c r="CL3" s="41"/>
      <c r="CM3" s="42"/>
      <c r="CN3" s="42"/>
      <c r="CO3" s="41"/>
      <c r="CP3" s="41"/>
      <c r="CQ3" s="41"/>
      <c r="CR3" s="41"/>
      <c r="CS3" s="42"/>
      <c r="CT3" s="42"/>
      <c r="CU3" s="10"/>
      <c r="CV3" s="10"/>
    </row>
    <row r="4" spans="1:100" ht="18" customHeight="1" x14ac:dyDescent="0.2">
      <c r="F4" s="35"/>
      <c r="G4" s="42"/>
      <c r="H4" s="42"/>
      <c r="I4" s="42"/>
      <c r="J4" s="42"/>
      <c r="K4" s="40"/>
      <c r="L4" s="40"/>
      <c r="M4" s="40"/>
      <c r="N4" s="40"/>
      <c r="O4" s="40"/>
      <c r="P4" s="40"/>
      <c r="Q4" s="52"/>
      <c r="R4" s="52"/>
      <c r="S4" s="40"/>
      <c r="T4" s="40"/>
      <c r="U4" s="41"/>
      <c r="V4" s="41"/>
      <c r="W4" s="40"/>
      <c r="X4" s="40"/>
      <c r="Y4" s="42"/>
      <c r="Z4" s="42"/>
      <c r="AA4" s="39"/>
      <c r="AB4" s="39"/>
      <c r="AC4" s="39"/>
      <c r="AD4" s="39"/>
      <c r="AE4" s="39"/>
      <c r="AF4" s="39"/>
      <c r="AG4" s="40"/>
      <c r="AH4" s="40"/>
      <c r="AI4" s="40"/>
      <c r="AJ4" s="40"/>
      <c r="AK4" s="43"/>
      <c r="AL4" s="43"/>
      <c r="AM4" s="40"/>
      <c r="AN4" s="40"/>
      <c r="AO4" s="42"/>
      <c r="AP4" s="42"/>
      <c r="AQ4" s="42"/>
      <c r="AR4" s="42"/>
      <c r="AS4" s="41"/>
      <c r="AT4" s="41"/>
      <c r="AU4" s="43"/>
      <c r="AV4" s="43"/>
      <c r="AW4" s="41"/>
      <c r="AX4" s="41"/>
      <c r="AY4" s="40"/>
      <c r="AZ4" s="40"/>
      <c r="BA4" s="40"/>
      <c r="BB4" s="40"/>
      <c r="BC4" s="43"/>
      <c r="BD4" s="43"/>
      <c r="BE4" s="40"/>
      <c r="BF4" s="40"/>
      <c r="BG4" s="40"/>
      <c r="BH4" s="40"/>
      <c r="BI4" s="46"/>
      <c r="BJ4" s="47"/>
      <c r="BK4" s="40"/>
      <c r="BL4" s="40"/>
      <c r="BM4" s="40"/>
      <c r="BN4" s="40"/>
      <c r="BO4" s="50"/>
      <c r="BP4" s="50"/>
      <c r="BQ4" s="40"/>
      <c r="BR4" s="40"/>
      <c r="BS4" s="46"/>
      <c r="BT4" s="47"/>
      <c r="BU4" s="40"/>
      <c r="BV4" s="40"/>
      <c r="BW4" s="43"/>
      <c r="BX4" s="43"/>
      <c r="BY4" s="40"/>
      <c r="BZ4" s="40"/>
      <c r="CA4" s="42"/>
      <c r="CB4" s="42"/>
      <c r="CC4" s="40"/>
      <c r="CD4" s="40"/>
      <c r="CE4" s="39"/>
      <c r="CF4" s="39"/>
      <c r="CG4" s="39"/>
      <c r="CH4" s="39"/>
      <c r="CI4" s="39"/>
      <c r="CJ4" s="39"/>
      <c r="CK4" s="41"/>
      <c r="CL4" s="41"/>
      <c r="CM4" s="42"/>
      <c r="CN4" s="42"/>
      <c r="CO4" s="41"/>
      <c r="CP4" s="41"/>
      <c r="CQ4" s="41"/>
      <c r="CR4" s="41"/>
      <c r="CS4" s="42"/>
      <c r="CT4" s="42"/>
      <c r="CU4" s="10"/>
      <c r="CV4" s="10"/>
    </row>
    <row r="5" spans="1:100" ht="12.75" customHeight="1" x14ac:dyDescent="0.2">
      <c r="G5" s="36">
        <v>41650</v>
      </c>
      <c r="H5" s="37"/>
      <c r="I5" s="36">
        <v>41671</v>
      </c>
      <c r="J5" s="37"/>
      <c r="K5" s="36">
        <v>41671</v>
      </c>
      <c r="L5" s="37"/>
      <c r="M5" s="36">
        <v>41678</v>
      </c>
      <c r="N5" s="37"/>
      <c r="O5" s="36">
        <v>41685</v>
      </c>
      <c r="P5" s="37"/>
      <c r="Q5" s="36">
        <v>41685</v>
      </c>
      <c r="R5" s="37"/>
      <c r="S5" s="36">
        <v>41699</v>
      </c>
      <c r="T5" s="37"/>
      <c r="U5" s="36">
        <v>41706</v>
      </c>
      <c r="V5" s="37"/>
      <c r="W5" s="36">
        <v>41713</v>
      </c>
      <c r="X5" s="37"/>
      <c r="Y5" s="36">
        <v>41720</v>
      </c>
      <c r="Z5" s="37"/>
      <c r="AA5" s="45">
        <v>41726</v>
      </c>
      <c r="AB5" s="37"/>
      <c r="AC5" s="36">
        <v>41727</v>
      </c>
      <c r="AD5" s="37"/>
      <c r="AE5" s="36">
        <v>41728</v>
      </c>
      <c r="AF5" s="37"/>
      <c r="AG5" s="36">
        <v>41732</v>
      </c>
      <c r="AH5" s="37"/>
      <c r="AI5" s="36">
        <v>41733</v>
      </c>
      <c r="AJ5" s="37"/>
      <c r="AK5" s="36" t="s">
        <v>229</v>
      </c>
      <c r="AL5" s="37"/>
      <c r="AM5" s="36">
        <v>41741</v>
      </c>
      <c r="AN5" s="37"/>
      <c r="AO5" s="36">
        <v>41755</v>
      </c>
      <c r="AP5" s="37"/>
      <c r="AQ5" s="36">
        <v>41769</v>
      </c>
      <c r="AR5" s="37"/>
      <c r="AS5" s="36">
        <v>41776</v>
      </c>
      <c r="AT5" s="37"/>
      <c r="AU5" s="36" t="s">
        <v>230</v>
      </c>
      <c r="AV5" s="37"/>
      <c r="AW5" s="36">
        <v>41783</v>
      </c>
      <c r="AX5" s="37"/>
      <c r="AY5" s="36">
        <v>41789</v>
      </c>
      <c r="AZ5" s="37"/>
      <c r="BA5" s="45">
        <v>41797</v>
      </c>
      <c r="BB5" s="37"/>
      <c r="BC5" s="45" t="s">
        <v>236</v>
      </c>
      <c r="BD5" s="37"/>
      <c r="BE5" s="45">
        <v>41811</v>
      </c>
      <c r="BF5" s="37"/>
      <c r="BG5" s="36">
        <v>41839</v>
      </c>
      <c r="BH5" s="37"/>
      <c r="BI5" s="36">
        <v>41846</v>
      </c>
      <c r="BJ5" s="37"/>
      <c r="BK5" s="36">
        <v>41867</v>
      </c>
      <c r="BL5" s="37"/>
      <c r="BM5" s="36">
        <v>41888</v>
      </c>
      <c r="BN5" s="37"/>
      <c r="BO5" s="36">
        <v>41888</v>
      </c>
      <c r="BP5" s="37"/>
      <c r="BQ5" s="36">
        <v>41909</v>
      </c>
      <c r="BR5" s="37"/>
      <c r="BS5" s="36">
        <v>41916</v>
      </c>
      <c r="BT5" s="36"/>
      <c r="BU5" s="36">
        <v>41923</v>
      </c>
      <c r="BV5" s="37"/>
      <c r="BW5" s="36" t="s">
        <v>243</v>
      </c>
      <c r="BX5" s="37"/>
      <c r="BY5" s="36">
        <v>41930</v>
      </c>
      <c r="BZ5" s="37"/>
      <c r="CA5" s="36">
        <v>41944</v>
      </c>
      <c r="CB5" s="36"/>
      <c r="CC5" s="36">
        <v>41951</v>
      </c>
      <c r="CD5" s="36"/>
      <c r="CE5" s="36">
        <v>41958</v>
      </c>
      <c r="CF5" s="37"/>
      <c r="CG5" s="36">
        <v>41959</v>
      </c>
      <c r="CH5" s="37"/>
      <c r="CI5" s="36" t="s">
        <v>251</v>
      </c>
      <c r="CJ5" s="36"/>
      <c r="CK5" s="36">
        <v>41972</v>
      </c>
      <c r="CL5" s="37"/>
      <c r="CM5" s="36">
        <v>41979</v>
      </c>
      <c r="CN5" s="37"/>
      <c r="CO5" s="36">
        <v>41986</v>
      </c>
      <c r="CP5" s="37"/>
      <c r="CQ5" s="36">
        <v>41987</v>
      </c>
      <c r="CR5" s="36"/>
      <c r="CS5" s="36">
        <v>41993</v>
      </c>
      <c r="CT5" s="37"/>
    </row>
    <row r="6" spans="1:100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</row>
    <row r="7" spans="1:100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00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G8+I8+K8+M8+O8+Q8+S8+U8+W8+Y8+AA8+AC8+AE8+AI8+AM8+AO8+AQ8+AS8+AW8+AY8+BA8+BC8+BE8+BG8+BI8+BK8+BM8+BO8+BQ8+BS8+BU8+BW8+BY8+CA8+CC8+CE8+CG8+CI8+CK8+CM8+CO8+CQ8+CS8+AG8+AK8+AU8</f>
        <v>0</v>
      </c>
    </row>
    <row r="9" spans="1:100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8">
        <f t="shared" ref="F9:F42" si="0">G9+I9+K9+M9+O9+Q9+S9+U9+W9+Y9+AA9+AC9+AE9+AI9+AM9+AO9+AQ9+AS9+AW9+AY9+BA9+BC9+BE9+BG9+BI9+BK9+BM9+BO9+BQ9+BS9+BU9+BW9+BY9+CA9+CC9+CE9+CG9+CI9+CK9+CM9+CO9+CQ9+CS9+AG9+AK9+AU9</f>
        <v>136</v>
      </c>
      <c r="I9">
        <v>9</v>
      </c>
      <c r="U9">
        <v>16</v>
      </c>
      <c r="V9" t="s">
        <v>77</v>
      </c>
      <c r="W9">
        <v>2.5</v>
      </c>
      <c r="AC9">
        <v>18</v>
      </c>
      <c r="AD9" t="s">
        <v>77</v>
      </c>
      <c r="AE9">
        <v>12</v>
      </c>
      <c r="AF9" t="s">
        <v>77</v>
      </c>
      <c r="AO9">
        <v>13.5</v>
      </c>
      <c r="AW9">
        <v>6</v>
      </c>
      <c r="CE9">
        <v>18</v>
      </c>
      <c r="CF9" t="s">
        <v>77</v>
      </c>
      <c r="CG9">
        <v>18</v>
      </c>
      <c r="CH9" t="s">
        <v>77</v>
      </c>
      <c r="CO9">
        <v>10</v>
      </c>
      <c r="CP9" t="s">
        <v>77</v>
      </c>
      <c r="CQ9">
        <v>6</v>
      </c>
      <c r="CR9" t="s">
        <v>77</v>
      </c>
      <c r="CS9">
        <v>7</v>
      </c>
    </row>
    <row r="10" spans="1:100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64.5</v>
      </c>
      <c r="O10">
        <v>2.5</v>
      </c>
      <c r="AI10">
        <v>2.5</v>
      </c>
      <c r="AK10">
        <v>6</v>
      </c>
      <c r="AL10" s="9" t="s">
        <v>233</v>
      </c>
      <c r="AW10">
        <v>6</v>
      </c>
      <c r="BC10">
        <v>18</v>
      </c>
      <c r="BD10" s="9" t="s">
        <v>238</v>
      </c>
      <c r="BI10" s="11">
        <v>0.5</v>
      </c>
      <c r="BM10">
        <v>1.5</v>
      </c>
      <c r="BW10">
        <v>18</v>
      </c>
      <c r="BX10" t="s">
        <v>245</v>
      </c>
      <c r="CC10">
        <v>2.5</v>
      </c>
      <c r="CK10">
        <v>7</v>
      </c>
      <c r="CL10" t="s">
        <v>77</v>
      </c>
    </row>
    <row r="11" spans="1:100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21.5</v>
      </c>
      <c r="AI11">
        <v>2.5</v>
      </c>
      <c r="AJ11" t="s">
        <v>78</v>
      </c>
      <c r="AO11">
        <v>1</v>
      </c>
      <c r="AP11" t="s">
        <v>78</v>
      </c>
      <c r="BG11" s="11">
        <v>1.5</v>
      </c>
      <c r="BH11" s="9" t="s">
        <v>78</v>
      </c>
      <c r="BI11" s="11">
        <v>2.5</v>
      </c>
      <c r="BJ11" s="9" t="s">
        <v>78</v>
      </c>
      <c r="BY11">
        <v>2.5</v>
      </c>
      <c r="BZ11" t="s">
        <v>78</v>
      </c>
      <c r="CA11">
        <v>4.5</v>
      </c>
      <c r="CB11" t="s">
        <v>78</v>
      </c>
      <c r="CS11">
        <v>7</v>
      </c>
      <c r="CT11" t="s">
        <v>78</v>
      </c>
    </row>
    <row r="12" spans="1:100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28</v>
      </c>
      <c r="U12">
        <v>11</v>
      </c>
      <c r="AC12">
        <v>6</v>
      </c>
      <c r="CO12">
        <v>5</v>
      </c>
      <c r="CQ12">
        <v>6</v>
      </c>
    </row>
    <row r="13" spans="1:100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00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00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8">
        <f t="shared" si="0"/>
        <v>9.5</v>
      </c>
      <c r="W15">
        <v>2.5</v>
      </c>
      <c r="AI15">
        <v>2.5</v>
      </c>
      <c r="AO15">
        <v>0.5</v>
      </c>
      <c r="CS15">
        <v>4</v>
      </c>
    </row>
    <row r="16" spans="1:100" ht="12.75" customHeight="1" x14ac:dyDescent="0.2">
      <c r="A16" s="3" t="s">
        <v>28</v>
      </c>
      <c r="B16" s="4" t="s">
        <v>158</v>
      </c>
      <c r="C16" s="4" t="s">
        <v>7</v>
      </c>
      <c r="D16" s="4" t="s">
        <v>12</v>
      </c>
      <c r="E16" s="4" t="s">
        <v>30</v>
      </c>
      <c r="F16" s="8">
        <f t="shared" si="0"/>
        <v>4.5</v>
      </c>
      <c r="BK16">
        <v>4.5</v>
      </c>
    </row>
    <row r="17" spans="1:93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93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40.5</v>
      </c>
      <c r="U18">
        <v>11</v>
      </c>
      <c r="AM18">
        <v>1.5</v>
      </c>
      <c r="AQ18">
        <v>5.5</v>
      </c>
      <c r="BI18" s="11">
        <v>2.5</v>
      </c>
      <c r="BK18">
        <v>2</v>
      </c>
      <c r="CE18">
        <v>6</v>
      </c>
      <c r="CG18">
        <v>12</v>
      </c>
    </row>
    <row r="19" spans="1:93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93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93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59</v>
      </c>
      <c r="F21" s="8">
        <f t="shared" si="0"/>
        <v>4</v>
      </c>
      <c r="M21">
        <v>4</v>
      </c>
    </row>
    <row r="22" spans="1:93" ht="12.75" customHeight="1" x14ac:dyDescent="0.2">
      <c r="A22" s="3" t="s">
        <v>258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93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93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8">
        <f t="shared" si="0"/>
        <v>34</v>
      </c>
      <c r="I24">
        <v>3</v>
      </c>
      <c r="AO24">
        <v>7</v>
      </c>
      <c r="CE24">
        <v>12</v>
      </c>
      <c r="CG24">
        <v>12</v>
      </c>
    </row>
    <row r="25" spans="1:93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93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93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25.5</v>
      </c>
      <c r="M27">
        <v>3.5</v>
      </c>
      <c r="U27">
        <v>3</v>
      </c>
      <c r="AE27">
        <v>12</v>
      </c>
      <c r="AS27">
        <v>5</v>
      </c>
      <c r="BQ27">
        <v>2</v>
      </c>
    </row>
    <row r="28" spans="1:93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8">
        <f t="shared" si="0"/>
        <v>0</v>
      </c>
    </row>
    <row r="29" spans="1:93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22</v>
      </c>
      <c r="M29">
        <v>5</v>
      </c>
      <c r="U29">
        <v>9</v>
      </c>
      <c r="AM29">
        <v>3</v>
      </c>
      <c r="CO29">
        <v>5</v>
      </c>
    </row>
    <row r="30" spans="1:93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116</v>
      </c>
      <c r="F30" s="8">
        <f t="shared" si="0"/>
        <v>0</v>
      </c>
    </row>
    <row r="31" spans="1:93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24.5</v>
      </c>
      <c r="H31" s="4"/>
      <c r="J31" s="4"/>
      <c r="L31" s="4"/>
      <c r="N31" s="4"/>
      <c r="P31" s="4"/>
      <c r="R31" s="4"/>
      <c r="T31" s="4"/>
      <c r="AE31">
        <v>12</v>
      </c>
      <c r="AF31" t="s">
        <v>78</v>
      </c>
      <c r="AO31">
        <v>12.5</v>
      </c>
      <c r="AP31" t="s">
        <v>78</v>
      </c>
      <c r="CF31" s="9"/>
    </row>
    <row r="32" spans="1:93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26.5</v>
      </c>
      <c r="AK32">
        <v>12</v>
      </c>
      <c r="AL32" s="9" t="s">
        <v>232</v>
      </c>
      <c r="AU32">
        <v>6</v>
      </c>
      <c r="AV32" s="9" t="s">
        <v>233</v>
      </c>
      <c r="BM32">
        <v>1.5</v>
      </c>
      <c r="BN32" t="s">
        <v>78</v>
      </c>
      <c r="CK32">
        <v>7</v>
      </c>
      <c r="CL32" t="s">
        <v>78</v>
      </c>
    </row>
    <row r="33" spans="1:97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116</v>
      </c>
      <c r="F33" s="8">
        <f t="shared" si="0"/>
        <v>11</v>
      </c>
      <c r="CK33">
        <v>7</v>
      </c>
      <c r="CS33">
        <v>4</v>
      </c>
    </row>
    <row r="34" spans="1:97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27</v>
      </c>
      <c r="AE34">
        <v>12</v>
      </c>
      <c r="CO34">
        <v>9</v>
      </c>
      <c r="CQ34">
        <v>6</v>
      </c>
    </row>
    <row r="35" spans="1:97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53.5</v>
      </c>
      <c r="G35">
        <v>1.5</v>
      </c>
      <c r="I35">
        <v>6</v>
      </c>
      <c r="Q35">
        <v>3</v>
      </c>
      <c r="S35">
        <v>1</v>
      </c>
      <c r="Y35">
        <v>3</v>
      </c>
      <c r="AM35">
        <v>3.5</v>
      </c>
      <c r="AO35">
        <v>3</v>
      </c>
      <c r="AQ35">
        <v>7.5</v>
      </c>
      <c r="BE35">
        <v>1</v>
      </c>
      <c r="BI35" s="11">
        <v>2.5</v>
      </c>
      <c r="BS35">
        <v>1</v>
      </c>
      <c r="BU35">
        <v>2.5</v>
      </c>
      <c r="CE35">
        <v>12</v>
      </c>
      <c r="CG35">
        <v>6</v>
      </c>
    </row>
    <row r="36" spans="1:97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30.5</v>
      </c>
      <c r="O36">
        <v>2.5</v>
      </c>
      <c r="AO36">
        <v>10.5</v>
      </c>
      <c r="BM36">
        <v>1.5</v>
      </c>
      <c r="BU36">
        <v>3.5</v>
      </c>
      <c r="CC36">
        <v>2.5</v>
      </c>
      <c r="CK36">
        <v>7</v>
      </c>
      <c r="CS36">
        <v>3</v>
      </c>
    </row>
    <row r="37" spans="1:97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24.5</v>
      </c>
      <c r="W37">
        <v>0.5</v>
      </c>
      <c r="AC37">
        <v>8</v>
      </c>
      <c r="AM37">
        <v>3</v>
      </c>
      <c r="AO37">
        <v>1.5</v>
      </c>
      <c r="AQ37">
        <v>5</v>
      </c>
      <c r="BI37" s="11">
        <v>0.5</v>
      </c>
      <c r="CE37">
        <v>6</v>
      </c>
    </row>
    <row r="38" spans="1:97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21.5</v>
      </c>
      <c r="BU38">
        <v>3.5</v>
      </c>
      <c r="CG38">
        <v>18</v>
      </c>
    </row>
    <row r="39" spans="1:97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16.5</v>
      </c>
      <c r="BO39">
        <v>3</v>
      </c>
      <c r="CA39">
        <v>4.5</v>
      </c>
      <c r="CG39">
        <v>6</v>
      </c>
      <c r="CS39">
        <v>3</v>
      </c>
    </row>
    <row r="40" spans="1:97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67</v>
      </c>
      <c r="M40">
        <v>1.5</v>
      </c>
      <c r="U40">
        <v>2</v>
      </c>
      <c r="AC40">
        <v>18</v>
      </c>
      <c r="AE40">
        <v>12</v>
      </c>
      <c r="AS40">
        <v>8</v>
      </c>
      <c r="AY40">
        <v>1.5</v>
      </c>
      <c r="BG40" s="11">
        <v>0.5</v>
      </c>
      <c r="BK40">
        <v>2.5</v>
      </c>
      <c r="BM40">
        <v>1.5</v>
      </c>
      <c r="BQ40">
        <v>2</v>
      </c>
      <c r="CA40">
        <v>4.5</v>
      </c>
      <c r="CK40">
        <v>7</v>
      </c>
      <c r="CQ40">
        <v>6</v>
      </c>
    </row>
    <row r="41" spans="1:97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10</v>
      </c>
      <c r="BG41" s="11">
        <v>1.5</v>
      </c>
      <c r="BY41">
        <v>2.5</v>
      </c>
      <c r="CE41">
        <v>6</v>
      </c>
    </row>
    <row r="42" spans="1:97" ht="12.75" customHeight="1" x14ac:dyDescent="0.2">
      <c r="A42" s="3" t="s">
        <v>216</v>
      </c>
      <c r="B42" s="4" t="s">
        <v>217</v>
      </c>
      <c r="C42" s="4" t="s">
        <v>7</v>
      </c>
      <c r="D42" s="4" t="s">
        <v>12</v>
      </c>
      <c r="E42" s="4" t="s">
        <v>135</v>
      </c>
      <c r="F42" s="8">
        <f t="shared" si="0"/>
        <v>58.5</v>
      </c>
      <c r="I42">
        <v>6</v>
      </c>
      <c r="U42">
        <v>9</v>
      </c>
      <c r="W42">
        <v>2</v>
      </c>
      <c r="AC42">
        <v>10</v>
      </c>
      <c r="AM42">
        <v>3</v>
      </c>
      <c r="AO42">
        <v>4.5</v>
      </c>
      <c r="AQ42">
        <v>4.5</v>
      </c>
      <c r="BI42" s="11">
        <v>1.5</v>
      </c>
      <c r="CE42">
        <v>12</v>
      </c>
      <c r="CO42">
        <v>6</v>
      </c>
    </row>
    <row r="43" spans="1:97" ht="12.75" customHeight="1" x14ac:dyDescent="0.2"/>
    <row r="44" spans="1:97" ht="12.75" customHeight="1" x14ac:dyDescent="0.2"/>
    <row r="45" spans="1:97" ht="12.75" customHeight="1" x14ac:dyDescent="0.2">
      <c r="BM45" s="7"/>
      <c r="BN45" s="7"/>
    </row>
    <row r="46" spans="1:97" ht="12.75" customHeight="1" x14ac:dyDescent="0.2">
      <c r="BM46" s="7"/>
      <c r="BN46" s="7"/>
    </row>
    <row r="47" spans="1:97" ht="12.75" customHeight="1" x14ac:dyDescent="0.2">
      <c r="BM47" s="7"/>
      <c r="BN47" s="7"/>
    </row>
    <row r="48" spans="1:97" ht="12.75" customHeight="1" x14ac:dyDescent="0.2">
      <c r="BM48" s="7"/>
      <c r="BN48" s="7"/>
    </row>
    <row r="65527" spans="37:64" x14ac:dyDescent="0.2">
      <c r="AK65527" s="44"/>
      <c r="AL65527" s="40"/>
      <c r="AU65527" s="44"/>
      <c r="AV65527" s="40"/>
      <c r="BE65527" s="44"/>
      <c r="BF65527" s="40"/>
      <c r="BK65527" s="35"/>
      <c r="BL65527" s="35"/>
    </row>
    <row r="65528" spans="37:64" x14ac:dyDescent="0.2">
      <c r="AK65528" s="40"/>
      <c r="AL65528" s="40"/>
      <c r="AU65528" s="40"/>
      <c r="AV65528" s="40"/>
      <c r="BE65528" s="40"/>
      <c r="BF65528" s="40"/>
      <c r="BK65528" s="35"/>
      <c r="BL65528" s="35"/>
    </row>
    <row r="65529" spans="37:64" x14ac:dyDescent="0.2">
      <c r="AK65529" s="40"/>
      <c r="AL65529" s="40"/>
      <c r="AU65529" s="40"/>
      <c r="AV65529" s="40"/>
      <c r="BE65529" s="40"/>
      <c r="BF65529" s="40"/>
      <c r="BK65529" s="35"/>
      <c r="BL65529" s="35"/>
    </row>
    <row r="65530" spans="37:64" x14ac:dyDescent="0.2">
      <c r="AK65530" s="40"/>
      <c r="AL65530" s="40"/>
      <c r="AU65530" s="40"/>
      <c r="AV65530" s="40"/>
      <c r="BE65530" s="40"/>
      <c r="BF65530" s="40"/>
      <c r="BK65530" s="35"/>
      <c r="BL65530" s="35"/>
    </row>
    <row r="65531" spans="37:64" x14ac:dyDescent="0.2">
      <c r="AK65531" s="36"/>
      <c r="AL65531" s="37"/>
      <c r="AU65531" s="36"/>
      <c r="AV65531" s="37"/>
      <c r="BE65531" s="45"/>
      <c r="BF65531" s="37"/>
      <c r="BK65531" s="36"/>
      <c r="BL65531" s="37"/>
    </row>
  </sheetData>
  <autoFilter ref="A7:CT42" xr:uid="{00000000-0009-0000-0000-000004000000}"/>
  <mergeCells count="102">
    <mergeCell ref="G5:H5"/>
    <mergeCell ref="Q1:R4"/>
    <mergeCell ref="Q5:R5"/>
    <mergeCell ref="BK65527:BL65530"/>
    <mergeCell ref="BK65531:BL65531"/>
    <mergeCell ref="CM5:CN5"/>
    <mergeCell ref="BO5:BP5"/>
    <mergeCell ref="BQ5:BR5"/>
    <mergeCell ref="BU5:BV5"/>
    <mergeCell ref="BS5:BT5"/>
    <mergeCell ref="BA5:BB5"/>
    <mergeCell ref="BY5:BZ5"/>
    <mergeCell ref="BC5:BD5"/>
    <mergeCell ref="BG5:BH5"/>
    <mergeCell ref="BI5:BJ5"/>
    <mergeCell ref="BK5:BL5"/>
    <mergeCell ref="BM5:BN5"/>
    <mergeCell ref="BE5:BF5"/>
    <mergeCell ref="AG5:AH5"/>
    <mergeCell ref="AI5:AJ5"/>
    <mergeCell ref="AM5:AN5"/>
    <mergeCell ref="AK5:AL5"/>
    <mergeCell ref="AW5:AX5"/>
    <mergeCell ref="AY5:AZ5"/>
    <mergeCell ref="U5:V5"/>
    <mergeCell ref="W5:X5"/>
    <mergeCell ref="Y5:Z5"/>
    <mergeCell ref="AA5:AB5"/>
    <mergeCell ref="AC5:AD5"/>
    <mergeCell ref="AE5:AF5"/>
    <mergeCell ref="CO5:CP5"/>
    <mergeCell ref="CQ5:CR5"/>
    <mergeCell ref="CS5:CT5"/>
    <mergeCell ref="CA5:CB5"/>
    <mergeCell ref="CC5:CD5"/>
    <mergeCell ref="CE5:CF5"/>
    <mergeCell ref="CG5:CH5"/>
    <mergeCell ref="CI5:CJ5"/>
    <mergeCell ref="CK5:CL5"/>
    <mergeCell ref="CK1:CL4"/>
    <mergeCell ref="CM1:CN4"/>
    <mergeCell ref="CO1:CP4"/>
    <mergeCell ref="CQ1:CR4"/>
    <mergeCell ref="CS1:CT4"/>
    <mergeCell ref="I5:J5"/>
    <mergeCell ref="K5:L5"/>
    <mergeCell ref="M5:N5"/>
    <mergeCell ref="O5:P5"/>
    <mergeCell ref="S5:T5"/>
    <mergeCell ref="BY1:BZ4"/>
    <mergeCell ref="CA1:CB4"/>
    <mergeCell ref="CC1:CD4"/>
    <mergeCell ref="CE1:CF4"/>
    <mergeCell ref="CG1:CH4"/>
    <mergeCell ref="CI1:CJ4"/>
    <mergeCell ref="BK1:BL4"/>
    <mergeCell ref="BM1:BN4"/>
    <mergeCell ref="BO1:BP4"/>
    <mergeCell ref="BQ1:BR4"/>
    <mergeCell ref="BU1:BV4"/>
    <mergeCell ref="BS1:BT4"/>
    <mergeCell ref="AY1:AZ4"/>
    <mergeCell ref="BA1:BB4"/>
    <mergeCell ref="A1:E2"/>
    <mergeCell ref="F1:F4"/>
    <mergeCell ref="I1:J4"/>
    <mergeCell ref="K1:L4"/>
    <mergeCell ref="M1:N4"/>
    <mergeCell ref="O1:P4"/>
    <mergeCell ref="G1:H4"/>
    <mergeCell ref="U1:V4"/>
    <mergeCell ref="BC1:BD4"/>
    <mergeCell ref="AI1:AJ4"/>
    <mergeCell ref="AM1:AN4"/>
    <mergeCell ref="AO1:AP4"/>
    <mergeCell ref="AQ1:AR4"/>
    <mergeCell ref="AK1:AL4"/>
    <mergeCell ref="AW1:AX4"/>
    <mergeCell ref="BW1:BX4"/>
    <mergeCell ref="BW5:BX5"/>
    <mergeCell ref="S1:T4"/>
    <mergeCell ref="BE65527:BF65530"/>
    <mergeCell ref="BE65531:BF65531"/>
    <mergeCell ref="AK65527:AL65530"/>
    <mergeCell ref="AK65531:AL65531"/>
    <mergeCell ref="AU1:AV4"/>
    <mergeCell ref="AU5:AV5"/>
    <mergeCell ref="AU65527:AV65530"/>
    <mergeCell ref="W1:X4"/>
    <mergeCell ref="Y1:Z4"/>
    <mergeCell ref="AA1:AB4"/>
    <mergeCell ref="AC1:AD4"/>
    <mergeCell ref="AE1:AF4"/>
    <mergeCell ref="AG1:AH4"/>
    <mergeCell ref="AU65531:AV65531"/>
    <mergeCell ref="AS1:AT4"/>
    <mergeCell ref="BG1:BH4"/>
    <mergeCell ref="BI1:BJ4"/>
    <mergeCell ref="BE1:BF4"/>
    <mergeCell ref="AQ5:AR5"/>
    <mergeCell ref="AS5:AT5"/>
    <mergeCell ref="AO5:AP5"/>
  </mergeCells>
  <conditionalFormatting sqref="D8:D42">
    <cfRule type="cellIs" dxfId="80" priority="7" stopIfTrue="1" operator="equal">
      <formula>"Neaktīvs"</formula>
    </cfRule>
    <cfRule type="cellIs" dxfId="79" priority="8" stopIfTrue="1" operator="equal">
      <formula>"Aktīvs"</formula>
    </cfRule>
  </conditionalFormatting>
  <conditionalFormatting sqref="F1:F65536">
    <cfRule type="cellIs" dxfId="78" priority="4" stopIfTrue="1" operator="equal">
      <formula>0</formula>
    </cfRule>
    <cfRule type="cellIs" dxfId="77" priority="5" stopIfTrue="1" operator="between">
      <formula>0</formula>
      <formula>9.5</formula>
    </cfRule>
    <cfRule type="cellIs" dxfId="76" priority="6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N6553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2.85546875" customWidth="1"/>
    <col min="4" max="4" width="8.140625" bestFit="1" customWidth="1"/>
    <col min="5" max="5" width="12.85546875" bestFit="1" customWidth="1"/>
    <col min="6" max="6" width="6.42578125" customWidth="1"/>
    <col min="7" max="7" width="4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4" bestFit="1" customWidth="1"/>
    <col min="12" max="12" width="3.85546875" bestFit="1" customWidth="1"/>
    <col min="13" max="13" width="4.5703125" bestFit="1" customWidth="1"/>
    <col min="14" max="14" width="3.85546875" bestFit="1" customWidth="1"/>
    <col min="15" max="15" width="4" bestFit="1" customWidth="1"/>
    <col min="16" max="16" width="3.85546875" bestFit="1" customWidth="1"/>
    <col min="17" max="17" width="4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4" bestFit="1" customWidth="1"/>
    <col min="24" max="24" width="3.85546875" bestFit="1" customWidth="1"/>
    <col min="25" max="25" width="4" bestFit="1" customWidth="1"/>
    <col min="26" max="26" width="3.85546875" bestFit="1" customWidth="1"/>
    <col min="27" max="27" width="3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4" width="3.85546875" customWidth="1"/>
    <col min="35" max="35" width="4.5703125" bestFit="1" customWidth="1"/>
    <col min="36" max="36" width="3.85546875" bestFit="1" customWidth="1"/>
    <col min="37" max="37" width="2.85546875" bestFit="1" customWidth="1"/>
    <col min="38" max="38" width="3.85546875" bestFit="1" customWidth="1"/>
    <col min="39" max="39" width="2.85546875" bestFit="1" customWidth="1"/>
    <col min="40" max="40" width="3.85546875" customWidth="1"/>
    <col min="41" max="41" width="2.85546875" bestFit="1" customWidth="1"/>
    <col min="42" max="42" width="3.85546875" bestFit="1" customWidth="1"/>
    <col min="43" max="43" width="2.85546875" bestFit="1" customWidth="1"/>
    <col min="44" max="44" width="3.85546875" bestFit="1" customWidth="1"/>
    <col min="45" max="45" width="4" bestFit="1" customWidth="1"/>
    <col min="46" max="46" width="3.85546875" bestFit="1" customWidth="1"/>
    <col min="47" max="48" width="4.5703125" customWidth="1"/>
    <col min="49" max="49" width="4.5703125" bestFit="1" customWidth="1"/>
    <col min="50" max="50" width="3.85546875" bestFit="1" customWidth="1"/>
    <col min="51" max="51" width="4" bestFit="1" customWidth="1"/>
    <col min="52" max="52" width="3.85546875" bestFit="1" customWidth="1"/>
    <col min="53" max="58" width="3.85546875" customWidth="1"/>
    <col min="59" max="59" width="3.5703125" bestFit="1" customWidth="1"/>
    <col min="60" max="60" width="3.85546875" bestFit="1" customWidth="1"/>
    <col min="61" max="61" width="3.5703125" bestFit="1" customWidth="1"/>
    <col min="62" max="62" width="3.85546875" bestFit="1" customWidth="1"/>
    <col min="63" max="68" width="3.85546875" customWidth="1"/>
    <col min="69" max="69" width="2.85546875" bestFit="1" customWidth="1"/>
    <col min="70" max="70" width="3.85546875" bestFit="1" customWidth="1"/>
    <col min="71" max="74" width="3.85546875" customWidth="1"/>
    <col min="75" max="75" width="2.85546875" bestFit="1" customWidth="1"/>
    <col min="76" max="76" width="3.85546875" bestFit="1" customWidth="1"/>
    <col min="77" max="78" width="3.85546875" customWidth="1"/>
    <col min="79" max="79" width="2.85546875" bestFit="1" customWidth="1"/>
    <col min="80" max="80" width="3.85546875" customWidth="1"/>
    <col min="81" max="81" width="2.85546875" bestFit="1" customWidth="1"/>
    <col min="82" max="82" width="3.85546875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3" bestFit="1" customWidth="1"/>
    <col min="88" max="88" width="3.85546875" bestFit="1" customWidth="1"/>
    <col min="89" max="89" width="4.5703125" bestFit="1" customWidth="1"/>
    <col min="90" max="90" width="3.85546875" bestFit="1" customWidth="1"/>
    <col min="91" max="92" width="3.85546875" customWidth="1"/>
  </cols>
  <sheetData>
    <row r="1" spans="1:92" ht="18" customHeight="1" x14ac:dyDescent="0.2">
      <c r="A1" s="38" t="s">
        <v>100</v>
      </c>
      <c r="B1" s="38"/>
      <c r="C1" s="38"/>
      <c r="D1" s="38"/>
      <c r="E1" s="38"/>
      <c r="F1" s="35" t="s">
        <v>136</v>
      </c>
      <c r="G1" s="48" t="s">
        <v>218</v>
      </c>
      <c r="H1" s="42"/>
      <c r="I1" s="40" t="s">
        <v>177</v>
      </c>
      <c r="J1" s="40"/>
      <c r="K1" s="40" t="s">
        <v>161</v>
      </c>
      <c r="L1" s="40"/>
      <c r="M1" s="48" t="s">
        <v>193</v>
      </c>
      <c r="N1" s="42"/>
      <c r="O1" s="40" t="s">
        <v>80</v>
      </c>
      <c r="P1" s="40"/>
      <c r="Q1" s="40" t="s">
        <v>168</v>
      </c>
      <c r="R1" s="40"/>
      <c r="S1" s="41" t="s">
        <v>259</v>
      </c>
      <c r="T1" s="41"/>
      <c r="U1" s="40" t="s">
        <v>194</v>
      </c>
      <c r="V1" s="40"/>
      <c r="W1" s="48" t="s">
        <v>260</v>
      </c>
      <c r="X1" s="42"/>
      <c r="Y1" s="48" t="s">
        <v>246</v>
      </c>
      <c r="Z1" s="42"/>
      <c r="AA1" s="43" t="s">
        <v>261</v>
      </c>
      <c r="AB1" s="43"/>
      <c r="AC1" s="44" t="s">
        <v>85</v>
      </c>
      <c r="AD1" s="40"/>
      <c r="AE1" s="44" t="s">
        <v>120</v>
      </c>
      <c r="AF1" s="40"/>
      <c r="AG1" s="40" t="s">
        <v>224</v>
      </c>
      <c r="AH1" s="40"/>
      <c r="AI1" s="48" t="s">
        <v>87</v>
      </c>
      <c r="AJ1" s="42"/>
      <c r="AK1" s="41" t="s">
        <v>265</v>
      </c>
      <c r="AL1" s="41"/>
      <c r="AM1" s="54" t="s">
        <v>266</v>
      </c>
      <c r="AN1" s="54"/>
      <c r="AO1" s="54" t="s">
        <v>267</v>
      </c>
      <c r="AP1" s="54"/>
      <c r="AQ1" s="41" t="s">
        <v>270</v>
      </c>
      <c r="AR1" s="41"/>
      <c r="AS1" s="40" t="s">
        <v>202</v>
      </c>
      <c r="AT1" s="40"/>
      <c r="AU1" s="43" t="s">
        <v>271</v>
      </c>
      <c r="AV1" s="43"/>
      <c r="AW1" s="40" t="s">
        <v>195</v>
      </c>
      <c r="AX1" s="40"/>
      <c r="AY1" s="40" t="s">
        <v>195</v>
      </c>
      <c r="AZ1" s="40"/>
      <c r="BA1" s="40" t="s">
        <v>273</v>
      </c>
      <c r="BB1" s="40"/>
      <c r="BC1" s="46" t="s">
        <v>92</v>
      </c>
      <c r="BD1" s="47"/>
      <c r="BE1" s="40" t="s">
        <v>239</v>
      </c>
      <c r="BF1" s="40"/>
      <c r="BG1" s="46" t="s">
        <v>274</v>
      </c>
      <c r="BH1" s="47"/>
      <c r="BI1" s="53" t="s">
        <v>82</v>
      </c>
      <c r="BJ1" s="53"/>
      <c r="BK1" s="40" t="s">
        <v>129</v>
      </c>
      <c r="BL1" s="40"/>
      <c r="BM1" s="40" t="s">
        <v>94</v>
      </c>
      <c r="BN1" s="40"/>
      <c r="BO1" s="43" t="s">
        <v>244</v>
      </c>
      <c r="BP1" s="43"/>
      <c r="BQ1" s="40" t="s">
        <v>213</v>
      </c>
      <c r="BR1" s="40"/>
      <c r="BS1" s="53" t="s">
        <v>277</v>
      </c>
      <c r="BT1" s="53"/>
      <c r="BU1" s="40" t="s">
        <v>247</v>
      </c>
      <c r="BV1" s="40"/>
      <c r="BW1" s="41" t="s">
        <v>252</v>
      </c>
      <c r="BX1" s="41"/>
      <c r="BY1" s="40" t="s">
        <v>197</v>
      </c>
      <c r="BZ1" s="40"/>
      <c r="CA1" s="54" t="s">
        <v>280</v>
      </c>
      <c r="CB1" s="54"/>
      <c r="CC1" s="54" t="s">
        <v>281</v>
      </c>
      <c r="CD1" s="54"/>
      <c r="CE1" s="39" t="s">
        <v>250</v>
      </c>
      <c r="CF1" s="39"/>
      <c r="CG1" s="41" t="s">
        <v>254</v>
      </c>
      <c r="CH1" s="41"/>
      <c r="CI1" s="41" t="s">
        <v>255</v>
      </c>
      <c r="CJ1" s="41"/>
      <c r="CK1" s="42" t="s">
        <v>256</v>
      </c>
      <c r="CL1" s="42"/>
      <c r="CM1" s="55"/>
      <c r="CN1" s="55"/>
    </row>
    <row r="2" spans="1:92" ht="18" customHeight="1" x14ac:dyDescent="0.2">
      <c r="A2" s="38"/>
      <c r="B2" s="38"/>
      <c r="C2" s="38"/>
      <c r="D2" s="38"/>
      <c r="E2" s="38"/>
      <c r="F2" s="35"/>
      <c r="G2" s="42"/>
      <c r="H2" s="42"/>
      <c r="I2" s="40"/>
      <c r="J2" s="40"/>
      <c r="K2" s="40"/>
      <c r="L2" s="40"/>
      <c r="M2" s="42"/>
      <c r="N2" s="42"/>
      <c r="O2" s="40"/>
      <c r="P2" s="40"/>
      <c r="Q2" s="40"/>
      <c r="R2" s="40"/>
      <c r="S2" s="41"/>
      <c r="T2" s="41"/>
      <c r="U2" s="40"/>
      <c r="V2" s="40"/>
      <c r="W2" s="42"/>
      <c r="X2" s="42"/>
      <c r="Y2" s="42"/>
      <c r="Z2" s="42"/>
      <c r="AA2" s="43"/>
      <c r="AB2" s="43"/>
      <c r="AC2" s="40"/>
      <c r="AD2" s="40"/>
      <c r="AE2" s="40"/>
      <c r="AF2" s="40"/>
      <c r="AG2" s="40"/>
      <c r="AH2" s="40"/>
      <c r="AI2" s="42"/>
      <c r="AJ2" s="42"/>
      <c r="AK2" s="41"/>
      <c r="AL2" s="41"/>
      <c r="AM2" s="54"/>
      <c r="AN2" s="54"/>
      <c r="AO2" s="54"/>
      <c r="AP2" s="54"/>
      <c r="AQ2" s="41"/>
      <c r="AR2" s="41"/>
      <c r="AS2" s="40"/>
      <c r="AT2" s="40"/>
      <c r="AU2" s="43"/>
      <c r="AV2" s="43"/>
      <c r="AW2" s="40"/>
      <c r="AX2" s="40"/>
      <c r="AY2" s="40"/>
      <c r="AZ2" s="40"/>
      <c r="BA2" s="40"/>
      <c r="BB2" s="40"/>
      <c r="BC2" s="46"/>
      <c r="BD2" s="47"/>
      <c r="BE2" s="40"/>
      <c r="BF2" s="40"/>
      <c r="BG2" s="46"/>
      <c r="BH2" s="47"/>
      <c r="BI2" s="53"/>
      <c r="BJ2" s="53"/>
      <c r="BK2" s="40"/>
      <c r="BL2" s="40"/>
      <c r="BM2" s="40"/>
      <c r="BN2" s="40"/>
      <c r="BO2" s="43"/>
      <c r="BP2" s="43"/>
      <c r="BQ2" s="40"/>
      <c r="BR2" s="40"/>
      <c r="BS2" s="53"/>
      <c r="BT2" s="53"/>
      <c r="BU2" s="40"/>
      <c r="BV2" s="40"/>
      <c r="BW2" s="41"/>
      <c r="BX2" s="41"/>
      <c r="BY2" s="40"/>
      <c r="BZ2" s="40"/>
      <c r="CA2" s="54"/>
      <c r="CB2" s="54"/>
      <c r="CC2" s="54"/>
      <c r="CD2" s="54"/>
      <c r="CE2" s="39"/>
      <c r="CF2" s="39"/>
      <c r="CG2" s="41"/>
      <c r="CH2" s="41"/>
      <c r="CI2" s="41"/>
      <c r="CJ2" s="41"/>
      <c r="CK2" s="42"/>
      <c r="CL2" s="42"/>
      <c r="CM2" s="55"/>
      <c r="CN2" s="55"/>
    </row>
    <row r="3" spans="1:92" ht="18" customHeight="1" x14ac:dyDescent="0.2">
      <c r="A3" s="6" t="s">
        <v>257</v>
      </c>
      <c r="F3" s="35"/>
      <c r="G3" s="42"/>
      <c r="H3" s="42"/>
      <c r="I3" s="40"/>
      <c r="J3" s="40"/>
      <c r="K3" s="40"/>
      <c r="L3" s="40"/>
      <c r="M3" s="42"/>
      <c r="N3" s="42"/>
      <c r="O3" s="40"/>
      <c r="P3" s="40"/>
      <c r="Q3" s="40"/>
      <c r="R3" s="40"/>
      <c r="S3" s="41"/>
      <c r="T3" s="41"/>
      <c r="U3" s="40"/>
      <c r="V3" s="40"/>
      <c r="W3" s="42"/>
      <c r="X3" s="42"/>
      <c r="Y3" s="42"/>
      <c r="Z3" s="42"/>
      <c r="AA3" s="43"/>
      <c r="AB3" s="43"/>
      <c r="AC3" s="40"/>
      <c r="AD3" s="40"/>
      <c r="AE3" s="40"/>
      <c r="AF3" s="40"/>
      <c r="AG3" s="40"/>
      <c r="AH3" s="40"/>
      <c r="AI3" s="42"/>
      <c r="AJ3" s="42"/>
      <c r="AK3" s="41"/>
      <c r="AL3" s="41"/>
      <c r="AM3" s="54"/>
      <c r="AN3" s="54"/>
      <c r="AO3" s="54"/>
      <c r="AP3" s="54"/>
      <c r="AQ3" s="41"/>
      <c r="AR3" s="41"/>
      <c r="AS3" s="40"/>
      <c r="AT3" s="40"/>
      <c r="AU3" s="43"/>
      <c r="AV3" s="43"/>
      <c r="AW3" s="40"/>
      <c r="AX3" s="40"/>
      <c r="AY3" s="40"/>
      <c r="AZ3" s="40"/>
      <c r="BA3" s="40"/>
      <c r="BB3" s="40"/>
      <c r="BC3" s="46"/>
      <c r="BD3" s="47"/>
      <c r="BE3" s="40"/>
      <c r="BF3" s="40"/>
      <c r="BG3" s="46"/>
      <c r="BH3" s="47"/>
      <c r="BI3" s="53"/>
      <c r="BJ3" s="53"/>
      <c r="BK3" s="40"/>
      <c r="BL3" s="40"/>
      <c r="BM3" s="40"/>
      <c r="BN3" s="40"/>
      <c r="BO3" s="43"/>
      <c r="BP3" s="43"/>
      <c r="BQ3" s="40"/>
      <c r="BR3" s="40"/>
      <c r="BS3" s="53"/>
      <c r="BT3" s="53"/>
      <c r="BU3" s="40"/>
      <c r="BV3" s="40"/>
      <c r="BW3" s="41"/>
      <c r="BX3" s="41"/>
      <c r="BY3" s="40"/>
      <c r="BZ3" s="40"/>
      <c r="CA3" s="54"/>
      <c r="CB3" s="54"/>
      <c r="CC3" s="54"/>
      <c r="CD3" s="54"/>
      <c r="CE3" s="39"/>
      <c r="CF3" s="39"/>
      <c r="CG3" s="41"/>
      <c r="CH3" s="41"/>
      <c r="CI3" s="41"/>
      <c r="CJ3" s="41"/>
      <c r="CK3" s="42"/>
      <c r="CL3" s="42"/>
      <c r="CM3" s="55"/>
      <c r="CN3" s="55"/>
    </row>
    <row r="4" spans="1:92" ht="18" customHeight="1" x14ac:dyDescent="0.2">
      <c r="F4" s="35"/>
      <c r="G4" s="42"/>
      <c r="H4" s="42"/>
      <c r="I4" s="40"/>
      <c r="J4" s="40"/>
      <c r="K4" s="40"/>
      <c r="L4" s="40"/>
      <c r="M4" s="42"/>
      <c r="N4" s="42"/>
      <c r="O4" s="40"/>
      <c r="P4" s="40"/>
      <c r="Q4" s="40"/>
      <c r="R4" s="40"/>
      <c r="S4" s="41"/>
      <c r="T4" s="41"/>
      <c r="U4" s="40"/>
      <c r="V4" s="40"/>
      <c r="W4" s="42"/>
      <c r="X4" s="42"/>
      <c r="Y4" s="42"/>
      <c r="Z4" s="42"/>
      <c r="AA4" s="43"/>
      <c r="AB4" s="43"/>
      <c r="AC4" s="40"/>
      <c r="AD4" s="40"/>
      <c r="AE4" s="40"/>
      <c r="AF4" s="40"/>
      <c r="AG4" s="40"/>
      <c r="AH4" s="40"/>
      <c r="AI4" s="42"/>
      <c r="AJ4" s="42"/>
      <c r="AK4" s="41"/>
      <c r="AL4" s="41"/>
      <c r="AM4" s="54"/>
      <c r="AN4" s="54"/>
      <c r="AO4" s="54"/>
      <c r="AP4" s="54"/>
      <c r="AQ4" s="41"/>
      <c r="AR4" s="41"/>
      <c r="AS4" s="40"/>
      <c r="AT4" s="40"/>
      <c r="AU4" s="43"/>
      <c r="AV4" s="43"/>
      <c r="AW4" s="40"/>
      <c r="AX4" s="40"/>
      <c r="AY4" s="40"/>
      <c r="AZ4" s="40"/>
      <c r="BA4" s="40"/>
      <c r="BB4" s="40"/>
      <c r="BC4" s="46"/>
      <c r="BD4" s="47"/>
      <c r="BE4" s="40"/>
      <c r="BF4" s="40"/>
      <c r="BG4" s="46"/>
      <c r="BH4" s="47"/>
      <c r="BI4" s="53"/>
      <c r="BJ4" s="53"/>
      <c r="BK4" s="40"/>
      <c r="BL4" s="40"/>
      <c r="BM4" s="40"/>
      <c r="BN4" s="40"/>
      <c r="BO4" s="43"/>
      <c r="BP4" s="43"/>
      <c r="BQ4" s="40"/>
      <c r="BR4" s="40"/>
      <c r="BS4" s="53"/>
      <c r="BT4" s="53"/>
      <c r="BU4" s="40"/>
      <c r="BV4" s="40"/>
      <c r="BW4" s="41"/>
      <c r="BX4" s="41"/>
      <c r="BY4" s="40"/>
      <c r="BZ4" s="40"/>
      <c r="CA4" s="54"/>
      <c r="CB4" s="54"/>
      <c r="CC4" s="54"/>
      <c r="CD4" s="54"/>
      <c r="CE4" s="39"/>
      <c r="CF4" s="39"/>
      <c r="CG4" s="41"/>
      <c r="CH4" s="41"/>
      <c r="CI4" s="41"/>
      <c r="CJ4" s="41"/>
      <c r="CK4" s="42"/>
      <c r="CL4" s="42"/>
      <c r="CM4" s="55"/>
      <c r="CN4" s="55"/>
    </row>
    <row r="5" spans="1:92" ht="12.75" customHeight="1" x14ac:dyDescent="0.2">
      <c r="G5" s="36">
        <v>42021</v>
      </c>
      <c r="H5" s="37"/>
      <c r="I5" s="36">
        <v>42021</v>
      </c>
      <c r="J5" s="37"/>
      <c r="K5" s="36">
        <v>42035</v>
      </c>
      <c r="L5" s="37"/>
      <c r="M5" s="36">
        <v>42042</v>
      </c>
      <c r="N5" s="37"/>
      <c r="O5" s="36">
        <v>42049</v>
      </c>
      <c r="P5" s="37"/>
      <c r="Q5" s="36">
        <v>42063</v>
      </c>
      <c r="R5" s="37"/>
      <c r="S5" s="36">
        <v>42070</v>
      </c>
      <c r="T5" s="37"/>
      <c r="U5" s="36">
        <v>42077</v>
      </c>
      <c r="V5" s="37"/>
      <c r="W5" s="36">
        <v>42090</v>
      </c>
      <c r="X5" s="37"/>
      <c r="Y5" s="36">
        <v>42091</v>
      </c>
      <c r="Z5" s="37"/>
      <c r="AA5" s="45" t="s">
        <v>262</v>
      </c>
      <c r="AB5" s="37"/>
      <c r="AC5" s="36">
        <v>42094</v>
      </c>
      <c r="AD5" s="37"/>
      <c r="AE5" s="36">
        <v>42095</v>
      </c>
      <c r="AF5" s="37"/>
      <c r="AG5" s="36">
        <v>42105</v>
      </c>
      <c r="AH5" s="37"/>
      <c r="AI5" s="36">
        <v>42112</v>
      </c>
      <c r="AJ5" s="37"/>
      <c r="AK5" s="36">
        <v>42119</v>
      </c>
      <c r="AL5" s="37"/>
      <c r="AM5" s="36">
        <v>42126</v>
      </c>
      <c r="AN5" s="37"/>
      <c r="AO5" s="36">
        <v>42127</v>
      </c>
      <c r="AP5" s="37"/>
      <c r="AQ5" s="36">
        <v>42154</v>
      </c>
      <c r="AR5" s="37"/>
      <c r="AS5" s="36">
        <v>42161</v>
      </c>
      <c r="AT5" s="37"/>
      <c r="AU5" s="36" t="s">
        <v>272</v>
      </c>
      <c r="AV5" s="37"/>
      <c r="AW5" s="36">
        <v>42183</v>
      </c>
      <c r="AX5" s="37"/>
      <c r="AY5" s="36">
        <v>42203</v>
      </c>
      <c r="AZ5" s="37"/>
      <c r="BA5" s="36">
        <v>42203</v>
      </c>
      <c r="BB5" s="37"/>
      <c r="BC5" s="45">
        <v>42210</v>
      </c>
      <c r="BD5" s="37"/>
      <c r="BE5" s="45">
        <v>42231</v>
      </c>
      <c r="BF5" s="37"/>
      <c r="BG5" s="36" t="s">
        <v>275</v>
      </c>
      <c r="BH5" s="37"/>
      <c r="BI5" s="36" t="s">
        <v>276</v>
      </c>
      <c r="BJ5" s="37"/>
      <c r="BK5" s="36">
        <v>42273</v>
      </c>
      <c r="BL5" s="37"/>
      <c r="BM5" s="36">
        <v>42287</v>
      </c>
      <c r="BN5" s="37"/>
      <c r="BO5" s="12" t="s">
        <v>279</v>
      </c>
      <c r="BP5" s="12"/>
      <c r="BQ5" s="36">
        <v>42295</v>
      </c>
      <c r="BR5" s="37"/>
      <c r="BS5" s="36">
        <v>42308</v>
      </c>
      <c r="BT5" s="37"/>
      <c r="BU5" s="36" t="s">
        <v>278</v>
      </c>
      <c r="BV5" s="36"/>
      <c r="BW5" s="36">
        <v>42322</v>
      </c>
      <c r="BX5" s="37"/>
      <c r="BY5" s="36">
        <v>42329</v>
      </c>
      <c r="BZ5" s="37"/>
      <c r="CA5" s="36">
        <v>42336</v>
      </c>
      <c r="CB5" s="37"/>
      <c r="CC5" s="36">
        <v>42337</v>
      </c>
      <c r="CD5" s="36"/>
      <c r="CE5" s="36" t="s">
        <v>282</v>
      </c>
      <c r="CF5" s="36"/>
      <c r="CG5" s="36">
        <v>42350</v>
      </c>
      <c r="CH5" s="37"/>
      <c r="CI5" s="36">
        <v>42351</v>
      </c>
      <c r="CJ5" s="37"/>
      <c r="CK5" s="36">
        <v>42357</v>
      </c>
      <c r="CL5" s="36"/>
      <c r="CM5" s="36"/>
      <c r="CN5" s="37"/>
    </row>
    <row r="6" spans="1:92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</row>
    <row r="7" spans="1:92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92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G8+I8+K8+M8+O8+Q8+S8+U8+W8+Y8+AA8+AC8+AE8+AI8+AM8+AO8+AQ8+AS8+AW8+AY8+BA8+BC8+BE8+BG8+BI8+BK8+BM8+BQ8+BS8+BU8+BW8+BY8+CA8+CC8+CE8+CG8+CI8+CK8+CM8+AG8+AK8+AU8+BO8</f>
        <v>0</v>
      </c>
    </row>
    <row r="9" spans="1:92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8">
        <f>G9+I9+K9+M9+O9+Q9+S9+U9+W9+Y9+AA9+AC9+AE9+AI9+AM9+AO9+AQ9+AS9+AW9+AY9+BA9+BC9+BE9+BG9+BI9+BK9+BM9+BQ9+BS9+BU9+BW9+BY9+CA9+CC9+CE9+CG9+CI9+CK9+CM9+AG9+AK9+AU9+BO9</f>
        <v>0</v>
      </c>
    </row>
    <row r="10" spans="1:92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ref="F10:F45" si="0">G10+I10+K10+M10+O10+Q10+S10+U10+W10+Y10+AA10+AC10+AE10+AI10+AM10+AO10+AQ10+AS10+AW10+AY10+BA10+BC10+BE10+BG10+BI10+BK10+BM10+BQ10+BS10+BU10+BW10+BY10+CA10+CC10+CE10+CG10+CI10+CK10+CM10+AG10+AK10+AU10+BO10</f>
        <v>34.5</v>
      </c>
      <c r="O10">
        <v>3</v>
      </c>
      <c r="P10" t="s">
        <v>233</v>
      </c>
      <c r="AC10">
        <v>2</v>
      </c>
      <c r="AD10" t="s">
        <v>233</v>
      </c>
      <c r="AI10">
        <v>0.5</v>
      </c>
      <c r="AJ10" s="9" t="s">
        <v>233</v>
      </c>
      <c r="AK10">
        <v>9</v>
      </c>
      <c r="AL10" s="9" t="s">
        <v>233</v>
      </c>
      <c r="AQ10">
        <v>6</v>
      </c>
      <c r="AR10" t="s">
        <v>233</v>
      </c>
      <c r="BC10">
        <v>4</v>
      </c>
      <c r="BD10" s="9" t="s">
        <v>233</v>
      </c>
      <c r="BI10" s="11"/>
      <c r="BM10">
        <v>1</v>
      </c>
      <c r="BN10" t="s">
        <v>233</v>
      </c>
      <c r="BU10">
        <v>3</v>
      </c>
      <c r="BV10" t="s">
        <v>233</v>
      </c>
      <c r="BW10">
        <v>6</v>
      </c>
      <c r="BX10" t="s">
        <v>77</v>
      </c>
    </row>
    <row r="11" spans="1:92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43.5</v>
      </c>
      <c r="K11">
        <v>3</v>
      </c>
      <c r="L11" t="s">
        <v>78</v>
      </c>
      <c r="AC11">
        <v>2</v>
      </c>
      <c r="AD11" t="s">
        <v>233</v>
      </c>
      <c r="BA11">
        <v>0.5</v>
      </c>
      <c r="BB11" t="s">
        <v>233</v>
      </c>
      <c r="BE11">
        <v>5</v>
      </c>
      <c r="BF11" t="s">
        <v>78</v>
      </c>
      <c r="BG11" s="11"/>
      <c r="BH11" s="9"/>
      <c r="BI11" s="11"/>
      <c r="BJ11" s="9"/>
      <c r="BU11">
        <v>3</v>
      </c>
      <c r="BV11" t="s">
        <v>78</v>
      </c>
      <c r="CA11">
        <v>18</v>
      </c>
      <c r="CB11" t="s">
        <v>78</v>
      </c>
      <c r="CC11">
        <v>9</v>
      </c>
      <c r="CD11" t="s">
        <v>78</v>
      </c>
      <c r="CK11">
        <v>3</v>
      </c>
      <c r="CL11" t="s">
        <v>233</v>
      </c>
    </row>
    <row r="12" spans="1:92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11</v>
      </c>
      <c r="S12">
        <v>6</v>
      </c>
      <c r="T12" t="s">
        <v>233</v>
      </c>
      <c r="BY12">
        <v>3</v>
      </c>
      <c r="BZ12" t="s">
        <v>233</v>
      </c>
      <c r="CG12">
        <v>2</v>
      </c>
      <c r="CH12" s="9" t="s">
        <v>233</v>
      </c>
    </row>
    <row r="13" spans="1:92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92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92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8">
        <f t="shared" si="0"/>
        <v>27.5</v>
      </c>
      <c r="AI15">
        <v>10</v>
      </c>
      <c r="AJ15" s="9" t="s">
        <v>233</v>
      </c>
      <c r="AO15">
        <v>12</v>
      </c>
      <c r="AP15" t="s">
        <v>233</v>
      </c>
      <c r="CK15">
        <v>5.5</v>
      </c>
      <c r="CL15" t="s">
        <v>233</v>
      </c>
    </row>
    <row r="16" spans="1:92" ht="12.75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15</v>
      </c>
      <c r="Y16">
        <v>3</v>
      </c>
      <c r="Z16" t="s">
        <v>233</v>
      </c>
      <c r="BE16">
        <v>3</v>
      </c>
      <c r="BF16" t="s">
        <v>233</v>
      </c>
      <c r="BS16">
        <v>9</v>
      </c>
      <c r="BT16" t="s">
        <v>233</v>
      </c>
    </row>
    <row r="17" spans="1:88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88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62</v>
      </c>
      <c r="I18">
        <v>2.5</v>
      </c>
      <c r="J18" t="s">
        <v>233</v>
      </c>
      <c r="M18">
        <v>4</v>
      </c>
      <c r="N18" t="s">
        <v>233</v>
      </c>
      <c r="AG18">
        <v>4</v>
      </c>
      <c r="AH18" t="s">
        <v>233</v>
      </c>
      <c r="AM18">
        <v>12</v>
      </c>
      <c r="AN18" t="s">
        <v>233</v>
      </c>
      <c r="AO18">
        <v>6</v>
      </c>
      <c r="AP18" t="s">
        <v>233</v>
      </c>
      <c r="AS18">
        <v>3</v>
      </c>
      <c r="AT18" t="s">
        <v>233</v>
      </c>
      <c r="BC18">
        <v>4</v>
      </c>
      <c r="BD18" t="s">
        <v>233</v>
      </c>
      <c r="BE18">
        <v>2.5</v>
      </c>
      <c r="BF18" t="s">
        <v>233</v>
      </c>
      <c r="BI18" s="11"/>
      <c r="BS18">
        <v>9</v>
      </c>
      <c r="BT18" t="s">
        <v>233</v>
      </c>
      <c r="CA18">
        <v>9</v>
      </c>
      <c r="CB18" t="s">
        <v>233</v>
      </c>
      <c r="CC18">
        <v>6</v>
      </c>
      <c r="CD18" t="s">
        <v>233</v>
      </c>
    </row>
    <row r="19" spans="1:88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88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88" ht="12.75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13.5</v>
      </c>
      <c r="K21">
        <v>3</v>
      </c>
      <c r="L21" t="s">
        <v>233</v>
      </c>
      <c r="AK21">
        <v>9</v>
      </c>
      <c r="AL21" t="s">
        <v>233</v>
      </c>
      <c r="BY21">
        <v>1.5</v>
      </c>
      <c r="BZ21" t="s">
        <v>233</v>
      </c>
    </row>
    <row r="22" spans="1:88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88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88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8">
        <f t="shared" si="0"/>
        <v>10.5</v>
      </c>
      <c r="BI24" s="11">
        <v>1.5</v>
      </c>
      <c r="BJ24" t="s">
        <v>233</v>
      </c>
      <c r="BK24">
        <v>1</v>
      </c>
      <c r="BL24" t="s">
        <v>233</v>
      </c>
      <c r="CC24">
        <v>6</v>
      </c>
      <c r="CD24" t="s">
        <v>233</v>
      </c>
      <c r="CI24">
        <v>2</v>
      </c>
      <c r="CJ24" s="9" t="s">
        <v>233</v>
      </c>
    </row>
    <row r="25" spans="1:88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88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88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19</v>
      </c>
      <c r="K27">
        <v>2.5</v>
      </c>
      <c r="L27" t="s">
        <v>233</v>
      </c>
      <c r="S27">
        <v>8</v>
      </c>
      <c r="T27" t="s">
        <v>233</v>
      </c>
      <c r="AK27">
        <v>6</v>
      </c>
      <c r="AL27" t="s">
        <v>233</v>
      </c>
      <c r="BE27">
        <v>1.5</v>
      </c>
      <c r="BF27" t="s">
        <v>233</v>
      </c>
      <c r="BY27">
        <v>1</v>
      </c>
      <c r="BZ27" t="s">
        <v>233</v>
      </c>
    </row>
    <row r="28" spans="1:88" ht="12.75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2.5</v>
      </c>
      <c r="I28">
        <v>2.5</v>
      </c>
      <c r="J28" t="s">
        <v>233</v>
      </c>
    </row>
    <row r="29" spans="1:88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14</v>
      </c>
      <c r="I29">
        <v>1</v>
      </c>
      <c r="J29" t="s">
        <v>233</v>
      </c>
      <c r="K29">
        <v>1.5</v>
      </c>
      <c r="L29" t="s">
        <v>233</v>
      </c>
      <c r="S29">
        <v>5</v>
      </c>
      <c r="T29" t="s">
        <v>233</v>
      </c>
      <c r="U29">
        <v>3.5</v>
      </c>
      <c r="V29" t="s">
        <v>233</v>
      </c>
      <c r="BE29">
        <v>1</v>
      </c>
      <c r="BF29" t="s">
        <v>233</v>
      </c>
      <c r="BK29">
        <v>1.5</v>
      </c>
      <c r="BL29" t="s">
        <v>233</v>
      </c>
      <c r="BM29">
        <v>0.5</v>
      </c>
      <c r="BN29" t="s">
        <v>233</v>
      </c>
    </row>
    <row r="30" spans="1:88" ht="12.75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88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57</v>
      </c>
      <c r="H31" s="4"/>
      <c r="J31" s="4"/>
      <c r="L31" s="4"/>
      <c r="N31" s="4"/>
      <c r="P31" s="4"/>
      <c r="R31" s="4"/>
      <c r="S31">
        <v>12</v>
      </c>
      <c r="T31" s="4" t="s">
        <v>77</v>
      </c>
      <c r="AU31">
        <v>6</v>
      </c>
      <c r="AV31" t="s">
        <v>233</v>
      </c>
      <c r="CA31">
        <v>27</v>
      </c>
      <c r="CB31" t="s">
        <v>77</v>
      </c>
      <c r="CC31">
        <v>12</v>
      </c>
      <c r="CD31" t="s">
        <v>77</v>
      </c>
      <c r="CH31" s="9"/>
    </row>
    <row r="32" spans="1:88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12</v>
      </c>
      <c r="AL32" s="9"/>
      <c r="AV32" s="9"/>
      <c r="BO32">
        <v>6</v>
      </c>
      <c r="BP32" t="s">
        <v>233</v>
      </c>
      <c r="BW32">
        <v>6</v>
      </c>
      <c r="BX32" t="s">
        <v>233</v>
      </c>
    </row>
    <row r="33" spans="1:90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57</v>
      </c>
      <c r="AA33">
        <v>30</v>
      </c>
      <c r="AB33" t="s">
        <v>233</v>
      </c>
      <c r="AM33">
        <v>15</v>
      </c>
      <c r="AN33" t="s">
        <v>77</v>
      </c>
      <c r="AO33">
        <v>12</v>
      </c>
      <c r="AP33" t="s">
        <v>77</v>
      </c>
    </row>
    <row r="34" spans="1:90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23.5</v>
      </c>
      <c r="AG34">
        <v>4</v>
      </c>
      <c r="AH34" t="s">
        <v>233</v>
      </c>
      <c r="BS34">
        <v>6</v>
      </c>
      <c r="BT34" t="s">
        <v>233</v>
      </c>
      <c r="BY34">
        <v>2.5</v>
      </c>
      <c r="BZ34" t="s">
        <v>233</v>
      </c>
      <c r="CG34">
        <v>8</v>
      </c>
      <c r="CH34" s="9" t="s">
        <v>233</v>
      </c>
      <c r="CI34">
        <v>3</v>
      </c>
      <c r="CJ34" s="9" t="s">
        <v>233</v>
      </c>
    </row>
    <row r="35" spans="1:90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48</v>
      </c>
      <c r="M35">
        <v>4</v>
      </c>
      <c r="N35" t="s">
        <v>233</v>
      </c>
      <c r="Q35">
        <v>1</v>
      </c>
      <c r="R35" t="s">
        <v>233</v>
      </c>
      <c r="S35">
        <v>6</v>
      </c>
      <c r="T35" t="s">
        <v>233</v>
      </c>
      <c r="U35">
        <v>3.5</v>
      </c>
      <c r="V35" t="s">
        <v>233</v>
      </c>
      <c r="AI35">
        <v>9</v>
      </c>
      <c r="AJ35" s="9" t="s">
        <v>233</v>
      </c>
      <c r="AW35" s="11">
        <v>1.5</v>
      </c>
      <c r="AX35" t="s">
        <v>233</v>
      </c>
      <c r="AY35" s="11">
        <v>1.5</v>
      </c>
      <c r="AZ35" t="s">
        <v>233</v>
      </c>
      <c r="BI35" s="11">
        <v>1.5</v>
      </c>
      <c r="BJ35" t="s">
        <v>233</v>
      </c>
      <c r="CA35">
        <v>12</v>
      </c>
      <c r="CB35" t="s">
        <v>233</v>
      </c>
      <c r="CC35">
        <v>8</v>
      </c>
      <c r="CD35" t="s">
        <v>233</v>
      </c>
    </row>
    <row r="36" spans="1:90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66</v>
      </c>
      <c r="O36">
        <v>3</v>
      </c>
      <c r="P36" t="s">
        <v>233</v>
      </c>
      <c r="Y36">
        <v>4.5</v>
      </c>
      <c r="Z36" t="s">
        <v>233</v>
      </c>
      <c r="AC36">
        <v>2</v>
      </c>
      <c r="AD36" t="s">
        <v>233</v>
      </c>
      <c r="AI36" s="11">
        <v>19.5</v>
      </c>
      <c r="AJ36" t="s">
        <v>233</v>
      </c>
      <c r="AM36">
        <v>15</v>
      </c>
      <c r="AN36" t="s">
        <v>233</v>
      </c>
      <c r="AQ36">
        <v>6</v>
      </c>
      <c r="AR36" t="s">
        <v>233</v>
      </c>
      <c r="AS36">
        <v>3</v>
      </c>
      <c r="AT36" t="s">
        <v>233</v>
      </c>
      <c r="BG36">
        <v>4</v>
      </c>
      <c r="BH36" t="s">
        <v>233</v>
      </c>
      <c r="BU36">
        <v>3</v>
      </c>
      <c r="BV36" t="s">
        <v>233</v>
      </c>
      <c r="BW36">
        <v>6</v>
      </c>
      <c r="BX36" t="s">
        <v>233</v>
      </c>
    </row>
    <row r="37" spans="1:90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28</v>
      </c>
      <c r="M37">
        <v>1</v>
      </c>
      <c r="N37" t="s">
        <v>233</v>
      </c>
      <c r="U37">
        <v>1</v>
      </c>
      <c r="V37" t="s">
        <v>233</v>
      </c>
      <c r="AG37">
        <v>4</v>
      </c>
      <c r="AH37" t="s">
        <v>233</v>
      </c>
      <c r="AI37">
        <v>6</v>
      </c>
      <c r="AJ37" s="9" t="s">
        <v>233</v>
      </c>
      <c r="BI37" s="11"/>
      <c r="BM37">
        <v>1</v>
      </c>
      <c r="BN37" t="s">
        <v>233</v>
      </c>
      <c r="CA37">
        <v>15</v>
      </c>
      <c r="CB37" t="s">
        <v>233</v>
      </c>
    </row>
    <row r="38" spans="1:90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14</v>
      </c>
      <c r="S38">
        <v>2</v>
      </c>
      <c r="T38" t="s">
        <v>233</v>
      </c>
      <c r="AO38">
        <v>12</v>
      </c>
      <c r="AP38" t="s">
        <v>233</v>
      </c>
    </row>
    <row r="39" spans="1:90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10</v>
      </c>
      <c r="BC39">
        <v>4</v>
      </c>
      <c r="BD39" t="s">
        <v>233</v>
      </c>
      <c r="CI39">
        <v>5</v>
      </c>
      <c r="CJ39" s="9" t="s">
        <v>233</v>
      </c>
      <c r="CK39">
        <v>1</v>
      </c>
      <c r="CL39" t="s">
        <v>233</v>
      </c>
    </row>
    <row r="40" spans="1:90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32.5</v>
      </c>
      <c r="S40">
        <v>6</v>
      </c>
      <c r="T40" t="s">
        <v>233</v>
      </c>
      <c r="Y40">
        <v>4.5</v>
      </c>
      <c r="Z40" t="s">
        <v>233</v>
      </c>
      <c r="AO40">
        <v>6</v>
      </c>
      <c r="AP40" t="s">
        <v>233</v>
      </c>
      <c r="BA40">
        <v>1</v>
      </c>
      <c r="BB40" t="s">
        <v>233</v>
      </c>
      <c r="BE40">
        <v>1.5</v>
      </c>
      <c r="BF40" t="s">
        <v>233</v>
      </c>
      <c r="BG40" s="11"/>
      <c r="BK40">
        <v>1.5</v>
      </c>
      <c r="BL40" t="s">
        <v>233</v>
      </c>
      <c r="BW40">
        <v>6</v>
      </c>
      <c r="BX40" t="s">
        <v>233</v>
      </c>
      <c r="CA40">
        <v>6</v>
      </c>
      <c r="CB40" t="s">
        <v>233</v>
      </c>
    </row>
    <row r="41" spans="1:90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14.5</v>
      </c>
      <c r="S41">
        <v>2</v>
      </c>
      <c r="T41" t="s">
        <v>233</v>
      </c>
      <c r="Y41">
        <v>1.5</v>
      </c>
      <c r="Z41" t="s">
        <v>233</v>
      </c>
      <c r="BG41" s="11"/>
      <c r="BQ41">
        <v>3</v>
      </c>
      <c r="BR41" t="s">
        <v>233</v>
      </c>
      <c r="CC41">
        <v>8</v>
      </c>
      <c r="CD41" t="s">
        <v>233</v>
      </c>
    </row>
    <row r="42" spans="1:90" ht="12.75" customHeight="1" x14ac:dyDescent="0.2">
      <c r="A42" s="3" t="s">
        <v>216</v>
      </c>
      <c r="B42" s="4" t="s">
        <v>217</v>
      </c>
      <c r="C42" s="4" t="s">
        <v>7</v>
      </c>
      <c r="D42" s="4" t="s">
        <v>12</v>
      </c>
      <c r="E42" s="4" t="s">
        <v>135</v>
      </c>
      <c r="F42" s="8">
        <f t="shared" si="0"/>
        <v>51.5</v>
      </c>
      <c r="M42">
        <v>0.5</v>
      </c>
      <c r="N42" t="s">
        <v>233</v>
      </c>
      <c r="U42">
        <v>2</v>
      </c>
      <c r="V42" t="s">
        <v>233</v>
      </c>
      <c r="AI42">
        <v>9</v>
      </c>
      <c r="AJ42" s="9" t="s">
        <v>233</v>
      </c>
      <c r="AM42">
        <v>6</v>
      </c>
      <c r="AN42" t="s">
        <v>233</v>
      </c>
      <c r="BI42" s="11"/>
      <c r="BK42">
        <v>3</v>
      </c>
      <c r="BL42" t="s">
        <v>233</v>
      </c>
      <c r="BM42">
        <v>2</v>
      </c>
      <c r="BN42" t="s">
        <v>233</v>
      </c>
      <c r="BS42">
        <v>3</v>
      </c>
      <c r="BT42" t="s">
        <v>233</v>
      </c>
      <c r="CA42">
        <v>18</v>
      </c>
      <c r="CB42" t="s">
        <v>233</v>
      </c>
      <c r="CC42">
        <v>8</v>
      </c>
      <c r="CD42" t="s">
        <v>233</v>
      </c>
    </row>
    <row r="43" spans="1:90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27</v>
      </c>
      <c r="M43" s="11">
        <v>8</v>
      </c>
      <c r="N43" t="s">
        <v>233</v>
      </c>
      <c r="AI43">
        <v>4.5</v>
      </c>
      <c r="AJ43" s="9" t="s">
        <v>233</v>
      </c>
      <c r="CI43">
        <v>13</v>
      </c>
      <c r="CJ43" s="9" t="s">
        <v>78</v>
      </c>
      <c r="CK43">
        <v>1.5</v>
      </c>
      <c r="CL43" t="s">
        <v>233</v>
      </c>
    </row>
    <row r="44" spans="1:90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27</v>
      </c>
      <c r="AM44">
        <v>12</v>
      </c>
      <c r="AN44" t="s">
        <v>233</v>
      </c>
      <c r="BE44">
        <v>3</v>
      </c>
      <c r="BF44" t="s">
        <v>233</v>
      </c>
      <c r="BY44">
        <v>1</v>
      </c>
      <c r="BZ44" t="s">
        <v>233</v>
      </c>
      <c r="CG44">
        <v>6</v>
      </c>
      <c r="CH44" s="9" t="s">
        <v>233</v>
      </c>
      <c r="CI44">
        <v>5</v>
      </c>
      <c r="CJ44" s="9" t="s">
        <v>233</v>
      </c>
    </row>
    <row r="45" spans="1:90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34.5</v>
      </c>
      <c r="BM45" s="7"/>
      <c r="BN45" s="7"/>
      <c r="BO45" s="7"/>
      <c r="BP45" s="7"/>
      <c r="CA45">
        <v>21</v>
      </c>
      <c r="CB45" t="s">
        <v>233</v>
      </c>
      <c r="CG45">
        <v>8</v>
      </c>
      <c r="CH45" s="9" t="s">
        <v>233</v>
      </c>
      <c r="CK45" s="11">
        <v>5.5</v>
      </c>
      <c r="CL45" t="s">
        <v>233</v>
      </c>
    </row>
    <row r="46" spans="1:90" ht="12.75" customHeight="1" x14ac:dyDescent="0.2">
      <c r="BM46" s="7"/>
      <c r="BN46" s="7"/>
      <c r="BO46" s="7"/>
      <c r="BP46" s="7"/>
    </row>
    <row r="47" spans="1:90" ht="12.75" customHeight="1" x14ac:dyDescent="0.2">
      <c r="BM47" s="7"/>
      <c r="BN47" s="7"/>
      <c r="BO47" s="7"/>
      <c r="BP47" s="7"/>
    </row>
    <row r="48" spans="1:90" ht="12.75" customHeight="1" x14ac:dyDescent="0.2">
      <c r="BM48" s="7"/>
      <c r="BN48" s="7"/>
      <c r="BO48" s="7"/>
      <c r="BP48" s="7"/>
    </row>
    <row r="65527" spans="37:64" x14ac:dyDescent="0.2">
      <c r="AK65527" s="44"/>
      <c r="AL65527" s="40"/>
      <c r="AU65527" s="44"/>
      <c r="AV65527" s="40"/>
      <c r="BE65527" s="44"/>
      <c r="BF65527" s="40"/>
      <c r="BK65527" s="35"/>
      <c r="BL65527" s="35"/>
    </row>
    <row r="65528" spans="37:64" x14ac:dyDescent="0.2">
      <c r="AK65528" s="40"/>
      <c r="AL65528" s="40"/>
      <c r="AU65528" s="40"/>
      <c r="AV65528" s="40"/>
      <c r="BE65528" s="40"/>
      <c r="BF65528" s="40"/>
      <c r="BK65528" s="35"/>
      <c r="BL65528" s="35"/>
    </row>
    <row r="65529" spans="37:64" x14ac:dyDescent="0.2">
      <c r="AK65529" s="40"/>
      <c r="AL65529" s="40"/>
      <c r="AU65529" s="40"/>
      <c r="AV65529" s="40"/>
      <c r="BE65529" s="40"/>
      <c r="BF65529" s="40"/>
      <c r="BK65529" s="35"/>
      <c r="BL65529" s="35"/>
    </row>
    <row r="65530" spans="37:64" x14ac:dyDescent="0.2">
      <c r="AK65530" s="40"/>
      <c r="AL65530" s="40"/>
      <c r="AU65530" s="40"/>
      <c r="AV65530" s="40"/>
      <c r="BE65530" s="40"/>
      <c r="BF65530" s="40"/>
      <c r="BK65530" s="35"/>
      <c r="BL65530" s="35"/>
    </row>
    <row r="65531" spans="37:64" x14ac:dyDescent="0.2">
      <c r="AK65531" s="36"/>
      <c r="AL65531" s="37"/>
      <c r="AU65531" s="36"/>
      <c r="AV65531" s="37"/>
      <c r="BE65531" s="45"/>
      <c r="BF65531" s="37"/>
      <c r="BK65531" s="36"/>
      <c r="BL65531" s="37"/>
    </row>
  </sheetData>
  <autoFilter ref="A7:CQ45" xr:uid="{00000000-0009-0000-0000-000005000000}"/>
  <mergeCells count="95">
    <mergeCell ref="CK5:CL5"/>
    <mergeCell ref="CM5:CN5"/>
    <mergeCell ref="BQ5:BR5"/>
    <mergeCell ref="BS5:BT5"/>
    <mergeCell ref="CG5:CH5"/>
    <mergeCell ref="CI5:CJ5"/>
    <mergeCell ref="CC5:CD5"/>
    <mergeCell ref="CE5:CF5"/>
    <mergeCell ref="BY5:BZ5"/>
    <mergeCell ref="CA5:CB5"/>
    <mergeCell ref="BU5:BV5"/>
    <mergeCell ref="BW5:BX5"/>
    <mergeCell ref="BK5:BL5"/>
    <mergeCell ref="BM5:BN5"/>
    <mergeCell ref="AK65531:AL65531"/>
    <mergeCell ref="AU65531:AV65531"/>
    <mergeCell ref="BE65531:BF65531"/>
    <mergeCell ref="BK65531:BL65531"/>
    <mergeCell ref="AK65527:AL65530"/>
    <mergeCell ref="AU65527:AV65530"/>
    <mergeCell ref="BE65527:BF65530"/>
    <mergeCell ref="BK65527:BL65530"/>
    <mergeCell ref="AU5:AV5"/>
    <mergeCell ref="AW5:AX5"/>
    <mergeCell ref="AY5:AZ5"/>
    <mergeCell ref="BA5:BB5"/>
    <mergeCell ref="BC5:BD5"/>
    <mergeCell ref="BE5:BF5"/>
    <mergeCell ref="BG5:BH5"/>
    <mergeCell ref="BI5:BJ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CK1:CL4"/>
    <mergeCell ref="CM1:CN4"/>
    <mergeCell ref="G5:H5"/>
    <mergeCell ref="I5:J5"/>
    <mergeCell ref="K5:L5"/>
    <mergeCell ref="M5:N5"/>
    <mergeCell ref="O5:P5"/>
    <mergeCell ref="Q5:R5"/>
    <mergeCell ref="S5:T5"/>
    <mergeCell ref="U5:V5"/>
    <mergeCell ref="BY1:BZ4"/>
    <mergeCell ref="CA1:CB4"/>
    <mergeCell ref="CC1:CD4"/>
    <mergeCell ref="CE1:CF4"/>
    <mergeCell ref="CG1:CH4"/>
    <mergeCell ref="CI1:CJ4"/>
    <mergeCell ref="BK1:BL4"/>
    <mergeCell ref="BM1:BN4"/>
    <mergeCell ref="BQ1:BR4"/>
    <mergeCell ref="BS1:BT4"/>
    <mergeCell ref="BU1:BV4"/>
    <mergeCell ref="BW1:BX4"/>
    <mergeCell ref="BO1:BP4"/>
    <mergeCell ref="BI1:BJ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AK1:AL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M1:N4"/>
    <mergeCell ref="A1:E2"/>
    <mergeCell ref="F1:F4"/>
    <mergeCell ref="G1:H4"/>
    <mergeCell ref="I1:J4"/>
    <mergeCell ref="K1:L4"/>
  </mergeCells>
  <conditionalFormatting sqref="C8:C45">
    <cfRule type="cellIs" dxfId="75" priority="10" stopIfTrue="1" operator="equal">
      <formula>"Starptautiskā"</formula>
    </cfRule>
    <cfRule type="cellIs" dxfId="74" priority="11" stopIfTrue="1" operator="equal">
      <formula>"Nacionālā"</formula>
    </cfRule>
  </conditionalFormatting>
  <conditionalFormatting sqref="D8:D45">
    <cfRule type="cellIs" dxfId="73" priority="25" stopIfTrue="1" operator="equal">
      <formula>"Neaktīvs"</formula>
    </cfRule>
    <cfRule type="cellIs" dxfId="72" priority="26" stopIfTrue="1" operator="equal">
      <formula>"Aktīvs"</formula>
    </cfRule>
  </conditionalFormatting>
  <conditionalFormatting sqref="F1:F65536">
    <cfRule type="cellIs" dxfId="71" priority="22" stopIfTrue="1" operator="equal">
      <formula>0</formula>
    </cfRule>
    <cfRule type="cellIs" dxfId="70" priority="23" stopIfTrue="1" operator="between">
      <formula>0</formula>
      <formula>9.5</formula>
    </cfRule>
    <cfRule type="cellIs" dxfId="69" priority="24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DT65531"/>
  <sheetViews>
    <sheetView workbookViewId="0">
      <pane xSplit="6" ySplit="7" topLeftCell="CQ8" activePane="bottomRight" state="frozen"/>
      <selection pane="topRight" activeCell="G1" sqref="G1"/>
      <selection pane="bottomLeft" activeCell="A8" sqref="A8"/>
      <selection pane="bottomRight" activeCell="F33" sqref="F33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2.85546875" customWidth="1"/>
    <col min="4" max="4" width="8.140625" bestFit="1" customWidth="1"/>
    <col min="5" max="5" width="12.85546875" bestFit="1" customWidth="1"/>
    <col min="6" max="6" width="6.42578125" customWidth="1"/>
    <col min="7" max="7" width="4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4" bestFit="1" customWidth="1"/>
    <col min="12" max="12" width="3.85546875" bestFit="1" customWidth="1"/>
    <col min="13" max="13" width="4.5703125" bestFit="1" customWidth="1"/>
    <col min="14" max="14" width="3.85546875" bestFit="1" customWidth="1"/>
    <col min="15" max="15" width="4" bestFit="1" customWidth="1"/>
    <col min="16" max="16" width="5.42578125" bestFit="1" customWidth="1"/>
    <col min="17" max="17" width="4.570312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4" bestFit="1" customWidth="1"/>
    <col min="24" max="24" width="3.85546875" bestFit="1" customWidth="1"/>
    <col min="25" max="25" width="4" bestFit="1" customWidth="1"/>
    <col min="26" max="26" width="3.85546875" bestFit="1" customWidth="1"/>
    <col min="27" max="27" width="3" bestFit="1" customWidth="1"/>
    <col min="28" max="28" width="3.85546875" bestFit="1" customWidth="1"/>
    <col min="29" max="29" width="4.570312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4" width="3.85546875" customWidth="1"/>
    <col min="35" max="35" width="4.5703125" bestFit="1" customWidth="1"/>
    <col min="36" max="36" width="3.85546875" bestFit="1" customWidth="1"/>
    <col min="37" max="40" width="3.85546875" customWidth="1"/>
    <col min="41" max="41" width="2.85546875" bestFit="1" customWidth="1"/>
    <col min="42" max="42" width="3.85546875" bestFit="1" customWidth="1"/>
    <col min="43" max="43" width="2.85546875" bestFit="1" customWidth="1"/>
    <col min="44" max="46" width="3.85546875" customWidth="1"/>
    <col min="47" max="47" width="4" bestFit="1" customWidth="1"/>
    <col min="48" max="48" width="3.85546875" bestFit="1" customWidth="1"/>
    <col min="49" max="50" width="3.85546875" customWidth="1"/>
    <col min="51" max="51" width="2.85546875" bestFit="1" customWidth="1"/>
    <col min="52" max="52" width="3.85546875" bestFit="1" customWidth="1"/>
    <col min="53" max="53" width="4" bestFit="1" customWidth="1"/>
    <col min="54" max="54" width="3.85546875" bestFit="1" customWidth="1"/>
    <col min="55" max="56" width="4.5703125" customWidth="1"/>
    <col min="57" max="57" width="4.5703125" bestFit="1" customWidth="1"/>
    <col min="58" max="58" width="3.85546875" bestFit="1" customWidth="1"/>
    <col min="59" max="60" width="3.85546875" customWidth="1"/>
    <col min="61" max="61" width="4" bestFit="1" customWidth="1"/>
    <col min="62" max="62" width="3.85546875" bestFit="1" customWidth="1"/>
    <col min="63" max="72" width="3.85546875" customWidth="1"/>
    <col min="73" max="73" width="3.5703125" bestFit="1" customWidth="1"/>
    <col min="74" max="74" width="3.85546875" bestFit="1" customWidth="1"/>
    <col min="75" max="75" width="3.5703125" bestFit="1" customWidth="1"/>
    <col min="76" max="76" width="3.85546875" bestFit="1" customWidth="1"/>
    <col min="77" max="86" width="3.85546875" customWidth="1"/>
    <col min="87" max="87" width="2.85546875" bestFit="1" customWidth="1"/>
    <col min="88" max="88" width="3.85546875" bestFit="1" customWidth="1"/>
    <col min="89" max="92" width="3.85546875" customWidth="1"/>
    <col min="93" max="93" width="2.85546875" bestFit="1" customWidth="1"/>
    <col min="94" max="94" width="3.85546875" bestFit="1" customWidth="1"/>
    <col min="95" max="95" width="3.5703125" bestFit="1" customWidth="1"/>
    <col min="96" max="96" width="3.85546875" customWidth="1"/>
    <col min="97" max="97" width="2.85546875" bestFit="1" customWidth="1"/>
    <col min="98" max="98" width="3.85546875" customWidth="1"/>
    <col min="99" max="99" width="4.5703125" bestFit="1" customWidth="1"/>
    <col min="100" max="100" width="3.85546875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3.570312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4" bestFit="1" customWidth="1"/>
    <col min="110" max="110" width="3.85546875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2.85546875" bestFit="1" customWidth="1"/>
    <col min="122" max="122" width="3.85546875" bestFit="1" customWidth="1"/>
    <col min="123" max="123" width="2.85546875" bestFit="1" customWidth="1"/>
    <col min="124" max="124" width="3.85546875" bestFit="1" customWidth="1"/>
  </cols>
  <sheetData>
    <row r="1" spans="1:124" ht="18" customHeight="1" x14ac:dyDescent="0.2">
      <c r="A1" s="38" t="s">
        <v>100</v>
      </c>
      <c r="B1" s="38"/>
      <c r="C1" s="38"/>
      <c r="D1" s="38"/>
      <c r="E1" s="38"/>
      <c r="F1" s="35" t="s">
        <v>136</v>
      </c>
      <c r="G1" s="40" t="s">
        <v>161</v>
      </c>
      <c r="H1" s="40"/>
      <c r="I1" s="48" t="s">
        <v>193</v>
      </c>
      <c r="J1" s="42"/>
      <c r="K1" s="40" t="s">
        <v>80</v>
      </c>
      <c r="L1" s="40"/>
      <c r="M1" s="40" t="s">
        <v>168</v>
      </c>
      <c r="N1" s="40"/>
      <c r="O1" s="43" t="s">
        <v>261</v>
      </c>
      <c r="P1" s="43"/>
      <c r="Q1" s="48" t="s">
        <v>87</v>
      </c>
      <c r="R1" s="42"/>
      <c r="S1" s="40" t="s">
        <v>194</v>
      </c>
      <c r="T1" s="40"/>
      <c r="U1" s="41" t="s">
        <v>287</v>
      </c>
      <c r="V1" s="41"/>
      <c r="W1" s="39" t="s">
        <v>260</v>
      </c>
      <c r="X1" s="39"/>
      <c r="Y1" s="48" t="s">
        <v>246</v>
      </c>
      <c r="Z1" s="42"/>
      <c r="AA1" s="41" t="s">
        <v>259</v>
      </c>
      <c r="AB1" s="41"/>
      <c r="AC1" s="40" t="s">
        <v>224</v>
      </c>
      <c r="AD1" s="40"/>
      <c r="AE1" s="41" t="s">
        <v>265</v>
      </c>
      <c r="AF1" s="41"/>
      <c r="AG1" s="54" t="s">
        <v>288</v>
      </c>
      <c r="AH1" s="54"/>
      <c r="AI1" s="40" t="s">
        <v>177</v>
      </c>
      <c r="AJ1" s="40"/>
      <c r="AK1" s="56" t="s">
        <v>292</v>
      </c>
      <c r="AL1" s="56"/>
      <c r="AM1" s="56" t="s">
        <v>293</v>
      </c>
      <c r="AN1" s="56"/>
      <c r="AO1" s="43" t="s">
        <v>203</v>
      </c>
      <c r="AP1" s="43"/>
      <c r="AQ1" s="41" t="s">
        <v>291</v>
      </c>
      <c r="AR1" s="41"/>
      <c r="AS1" s="56" t="s">
        <v>294</v>
      </c>
      <c r="AT1" s="56"/>
      <c r="AU1" s="40" t="s">
        <v>202</v>
      </c>
      <c r="AV1" s="40"/>
      <c r="AW1" s="40" t="s">
        <v>310</v>
      </c>
      <c r="AX1" s="40"/>
      <c r="AY1" s="56" t="s">
        <v>295</v>
      </c>
      <c r="AZ1" s="56"/>
      <c r="BA1" s="56" t="s">
        <v>296</v>
      </c>
      <c r="BB1" s="56"/>
      <c r="BC1" s="56" t="s">
        <v>297</v>
      </c>
      <c r="BD1" s="56"/>
      <c r="BE1" s="56" t="s">
        <v>298</v>
      </c>
      <c r="BF1" s="56"/>
      <c r="BG1" s="40" t="s">
        <v>81</v>
      </c>
      <c r="BH1" s="40"/>
      <c r="BI1" s="56" t="s">
        <v>299</v>
      </c>
      <c r="BJ1" s="56"/>
      <c r="BK1" s="40" t="s">
        <v>195</v>
      </c>
      <c r="BL1" s="40"/>
      <c r="BM1" s="56" t="s">
        <v>300</v>
      </c>
      <c r="BN1" s="56"/>
      <c r="BO1" s="56" t="s">
        <v>301</v>
      </c>
      <c r="BP1" s="56"/>
      <c r="BQ1" s="56" t="s">
        <v>302</v>
      </c>
      <c r="BR1" s="56"/>
      <c r="BS1" s="46" t="s">
        <v>92</v>
      </c>
      <c r="BT1" s="47"/>
      <c r="BU1" s="56" t="s">
        <v>312</v>
      </c>
      <c r="BV1" s="56"/>
      <c r="BW1" s="56" t="s">
        <v>303</v>
      </c>
      <c r="BX1" s="56"/>
      <c r="BY1" s="56" t="s">
        <v>304</v>
      </c>
      <c r="BZ1" s="56"/>
      <c r="CA1" s="56" t="s">
        <v>311</v>
      </c>
      <c r="CB1" s="56"/>
      <c r="CC1" s="56" t="s">
        <v>305</v>
      </c>
      <c r="CD1" s="56"/>
      <c r="CE1" s="56" t="s">
        <v>313</v>
      </c>
      <c r="CF1" s="56"/>
      <c r="CG1" s="56" t="s">
        <v>306</v>
      </c>
      <c r="CH1" s="56"/>
      <c r="CI1" s="56" t="s">
        <v>307</v>
      </c>
      <c r="CJ1" s="56"/>
      <c r="CK1" s="56" t="s">
        <v>308</v>
      </c>
      <c r="CL1" s="56"/>
      <c r="CM1" s="56" t="s">
        <v>309</v>
      </c>
      <c r="CN1" s="56"/>
      <c r="CO1" s="46" t="s">
        <v>274</v>
      </c>
      <c r="CP1" s="47"/>
      <c r="CQ1" s="40" t="s">
        <v>129</v>
      </c>
      <c r="CR1" s="40"/>
      <c r="CS1" s="56" t="s">
        <v>314</v>
      </c>
      <c r="CT1" s="56"/>
      <c r="CU1" s="40" t="s">
        <v>94</v>
      </c>
      <c r="CV1" s="40"/>
      <c r="CW1" s="43" t="s">
        <v>317</v>
      </c>
      <c r="CX1" s="43"/>
      <c r="CY1" s="40" t="s">
        <v>315</v>
      </c>
      <c r="CZ1" s="40"/>
      <c r="DA1" s="40" t="s">
        <v>247</v>
      </c>
      <c r="DB1" s="40"/>
      <c r="DC1" s="41" t="s">
        <v>252</v>
      </c>
      <c r="DD1" s="41"/>
      <c r="DE1" s="40" t="s">
        <v>169</v>
      </c>
      <c r="DF1" s="40"/>
      <c r="DG1" s="54" t="s">
        <v>318</v>
      </c>
      <c r="DH1" s="54"/>
      <c r="DI1" s="41" t="s">
        <v>99</v>
      </c>
      <c r="DJ1" s="41"/>
      <c r="DK1" s="54" t="s">
        <v>320</v>
      </c>
      <c r="DL1" s="54"/>
      <c r="DM1" s="39" t="s">
        <v>250</v>
      </c>
      <c r="DN1" s="39"/>
      <c r="DO1" s="40" t="s">
        <v>319</v>
      </c>
      <c r="DP1" s="40"/>
      <c r="DQ1" s="55"/>
      <c r="DR1" s="55"/>
      <c r="DS1" s="55"/>
      <c r="DT1" s="55"/>
    </row>
    <row r="2" spans="1:124" ht="18" customHeight="1" x14ac:dyDescent="0.2">
      <c r="A2" s="38"/>
      <c r="B2" s="38"/>
      <c r="C2" s="38"/>
      <c r="D2" s="38"/>
      <c r="E2" s="38"/>
      <c r="F2" s="35"/>
      <c r="G2" s="40"/>
      <c r="H2" s="40"/>
      <c r="I2" s="42"/>
      <c r="J2" s="42"/>
      <c r="K2" s="40"/>
      <c r="L2" s="40"/>
      <c r="M2" s="40"/>
      <c r="N2" s="40"/>
      <c r="O2" s="43"/>
      <c r="P2" s="43"/>
      <c r="Q2" s="42"/>
      <c r="R2" s="42"/>
      <c r="S2" s="40"/>
      <c r="T2" s="40"/>
      <c r="U2" s="41"/>
      <c r="V2" s="41"/>
      <c r="W2" s="39"/>
      <c r="X2" s="39"/>
      <c r="Y2" s="42"/>
      <c r="Z2" s="42"/>
      <c r="AA2" s="41"/>
      <c r="AB2" s="41"/>
      <c r="AC2" s="40"/>
      <c r="AD2" s="40"/>
      <c r="AE2" s="41"/>
      <c r="AF2" s="41"/>
      <c r="AG2" s="54"/>
      <c r="AH2" s="54"/>
      <c r="AI2" s="40"/>
      <c r="AJ2" s="40"/>
      <c r="AK2" s="56"/>
      <c r="AL2" s="56"/>
      <c r="AM2" s="56"/>
      <c r="AN2" s="56"/>
      <c r="AO2" s="43"/>
      <c r="AP2" s="43"/>
      <c r="AQ2" s="41"/>
      <c r="AR2" s="41"/>
      <c r="AS2" s="56"/>
      <c r="AT2" s="56"/>
      <c r="AU2" s="40"/>
      <c r="AV2" s="40"/>
      <c r="AW2" s="40"/>
      <c r="AX2" s="40"/>
      <c r="AY2" s="56"/>
      <c r="AZ2" s="56"/>
      <c r="BA2" s="56"/>
      <c r="BB2" s="56"/>
      <c r="BC2" s="56"/>
      <c r="BD2" s="56"/>
      <c r="BE2" s="56"/>
      <c r="BF2" s="56"/>
      <c r="BG2" s="40"/>
      <c r="BH2" s="40"/>
      <c r="BI2" s="56"/>
      <c r="BJ2" s="56"/>
      <c r="BK2" s="40"/>
      <c r="BL2" s="40"/>
      <c r="BM2" s="56"/>
      <c r="BN2" s="56"/>
      <c r="BO2" s="56"/>
      <c r="BP2" s="56"/>
      <c r="BQ2" s="56"/>
      <c r="BR2" s="56"/>
      <c r="BS2" s="46"/>
      <c r="BT2" s="47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46"/>
      <c r="CP2" s="47"/>
      <c r="CQ2" s="40"/>
      <c r="CR2" s="40"/>
      <c r="CS2" s="56"/>
      <c r="CT2" s="56"/>
      <c r="CU2" s="40"/>
      <c r="CV2" s="40"/>
      <c r="CW2" s="43"/>
      <c r="CX2" s="43"/>
      <c r="CY2" s="40"/>
      <c r="CZ2" s="40"/>
      <c r="DA2" s="40"/>
      <c r="DB2" s="40"/>
      <c r="DC2" s="41"/>
      <c r="DD2" s="41"/>
      <c r="DE2" s="40"/>
      <c r="DF2" s="40"/>
      <c r="DG2" s="54"/>
      <c r="DH2" s="54"/>
      <c r="DI2" s="41"/>
      <c r="DJ2" s="41"/>
      <c r="DK2" s="54"/>
      <c r="DL2" s="54"/>
      <c r="DM2" s="39"/>
      <c r="DN2" s="39"/>
      <c r="DO2" s="40"/>
      <c r="DP2" s="40"/>
      <c r="DQ2" s="55"/>
      <c r="DR2" s="55"/>
      <c r="DS2" s="55"/>
      <c r="DT2" s="55"/>
    </row>
    <row r="3" spans="1:124" ht="18" customHeight="1" x14ac:dyDescent="0.2">
      <c r="A3" s="6" t="s">
        <v>285</v>
      </c>
      <c r="F3" s="35"/>
      <c r="G3" s="40"/>
      <c r="H3" s="40"/>
      <c r="I3" s="42"/>
      <c r="J3" s="42"/>
      <c r="K3" s="40"/>
      <c r="L3" s="40"/>
      <c r="M3" s="40"/>
      <c r="N3" s="40"/>
      <c r="O3" s="43"/>
      <c r="P3" s="43"/>
      <c r="Q3" s="42"/>
      <c r="R3" s="42"/>
      <c r="S3" s="40"/>
      <c r="T3" s="40"/>
      <c r="U3" s="41"/>
      <c r="V3" s="41"/>
      <c r="W3" s="39"/>
      <c r="X3" s="39"/>
      <c r="Y3" s="42"/>
      <c r="Z3" s="42"/>
      <c r="AA3" s="41"/>
      <c r="AB3" s="41"/>
      <c r="AC3" s="40"/>
      <c r="AD3" s="40"/>
      <c r="AE3" s="41"/>
      <c r="AF3" s="41"/>
      <c r="AG3" s="54"/>
      <c r="AH3" s="54"/>
      <c r="AI3" s="40"/>
      <c r="AJ3" s="40"/>
      <c r="AK3" s="56"/>
      <c r="AL3" s="56"/>
      <c r="AM3" s="56"/>
      <c r="AN3" s="56"/>
      <c r="AO3" s="43"/>
      <c r="AP3" s="43"/>
      <c r="AQ3" s="41"/>
      <c r="AR3" s="41"/>
      <c r="AS3" s="56"/>
      <c r="AT3" s="56"/>
      <c r="AU3" s="40"/>
      <c r="AV3" s="40"/>
      <c r="AW3" s="40"/>
      <c r="AX3" s="40"/>
      <c r="AY3" s="56"/>
      <c r="AZ3" s="56"/>
      <c r="BA3" s="56"/>
      <c r="BB3" s="56"/>
      <c r="BC3" s="56"/>
      <c r="BD3" s="56"/>
      <c r="BE3" s="56"/>
      <c r="BF3" s="56"/>
      <c r="BG3" s="40"/>
      <c r="BH3" s="40"/>
      <c r="BI3" s="56"/>
      <c r="BJ3" s="56"/>
      <c r="BK3" s="40"/>
      <c r="BL3" s="40"/>
      <c r="BM3" s="56"/>
      <c r="BN3" s="56"/>
      <c r="BO3" s="56"/>
      <c r="BP3" s="56"/>
      <c r="BQ3" s="56"/>
      <c r="BR3" s="56"/>
      <c r="BS3" s="46"/>
      <c r="BT3" s="47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46"/>
      <c r="CP3" s="47"/>
      <c r="CQ3" s="40"/>
      <c r="CR3" s="40"/>
      <c r="CS3" s="56"/>
      <c r="CT3" s="56"/>
      <c r="CU3" s="40"/>
      <c r="CV3" s="40"/>
      <c r="CW3" s="43"/>
      <c r="CX3" s="43"/>
      <c r="CY3" s="40"/>
      <c r="CZ3" s="40"/>
      <c r="DA3" s="40"/>
      <c r="DB3" s="40"/>
      <c r="DC3" s="41"/>
      <c r="DD3" s="41"/>
      <c r="DE3" s="40"/>
      <c r="DF3" s="40"/>
      <c r="DG3" s="54"/>
      <c r="DH3" s="54"/>
      <c r="DI3" s="41"/>
      <c r="DJ3" s="41"/>
      <c r="DK3" s="54"/>
      <c r="DL3" s="54"/>
      <c r="DM3" s="39"/>
      <c r="DN3" s="39"/>
      <c r="DO3" s="40"/>
      <c r="DP3" s="40"/>
      <c r="DQ3" s="55"/>
      <c r="DR3" s="55"/>
      <c r="DS3" s="55"/>
      <c r="DT3" s="55"/>
    </row>
    <row r="4" spans="1:124" ht="18" customHeight="1" x14ac:dyDescent="0.2">
      <c r="F4" s="35"/>
      <c r="G4" s="40"/>
      <c r="H4" s="40"/>
      <c r="I4" s="42"/>
      <c r="J4" s="42"/>
      <c r="K4" s="40"/>
      <c r="L4" s="40"/>
      <c r="M4" s="40"/>
      <c r="N4" s="40"/>
      <c r="O4" s="43"/>
      <c r="P4" s="43"/>
      <c r="Q4" s="42"/>
      <c r="R4" s="42"/>
      <c r="S4" s="40"/>
      <c r="T4" s="40"/>
      <c r="U4" s="41"/>
      <c r="V4" s="41"/>
      <c r="W4" s="39"/>
      <c r="X4" s="39"/>
      <c r="Y4" s="42"/>
      <c r="Z4" s="42"/>
      <c r="AA4" s="41"/>
      <c r="AB4" s="41"/>
      <c r="AC4" s="40"/>
      <c r="AD4" s="40"/>
      <c r="AE4" s="41"/>
      <c r="AF4" s="41"/>
      <c r="AG4" s="54"/>
      <c r="AH4" s="54"/>
      <c r="AI4" s="40"/>
      <c r="AJ4" s="40"/>
      <c r="AK4" s="56"/>
      <c r="AL4" s="56"/>
      <c r="AM4" s="56"/>
      <c r="AN4" s="56"/>
      <c r="AO4" s="43"/>
      <c r="AP4" s="43"/>
      <c r="AQ4" s="41"/>
      <c r="AR4" s="41"/>
      <c r="AS4" s="56"/>
      <c r="AT4" s="56"/>
      <c r="AU4" s="40"/>
      <c r="AV4" s="40"/>
      <c r="AW4" s="40"/>
      <c r="AX4" s="40"/>
      <c r="AY4" s="56"/>
      <c r="AZ4" s="56"/>
      <c r="BA4" s="56"/>
      <c r="BB4" s="56"/>
      <c r="BC4" s="56"/>
      <c r="BD4" s="56"/>
      <c r="BE4" s="56"/>
      <c r="BF4" s="56"/>
      <c r="BG4" s="40"/>
      <c r="BH4" s="40"/>
      <c r="BI4" s="56"/>
      <c r="BJ4" s="56"/>
      <c r="BK4" s="40"/>
      <c r="BL4" s="40"/>
      <c r="BM4" s="56"/>
      <c r="BN4" s="56"/>
      <c r="BO4" s="56"/>
      <c r="BP4" s="56"/>
      <c r="BQ4" s="56"/>
      <c r="BR4" s="56"/>
      <c r="BS4" s="46"/>
      <c r="BT4" s="47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46"/>
      <c r="CP4" s="47"/>
      <c r="CQ4" s="40"/>
      <c r="CR4" s="40"/>
      <c r="CS4" s="56"/>
      <c r="CT4" s="56"/>
      <c r="CU4" s="40"/>
      <c r="CV4" s="40"/>
      <c r="CW4" s="43"/>
      <c r="CX4" s="43"/>
      <c r="CY4" s="40"/>
      <c r="CZ4" s="40"/>
      <c r="DA4" s="40"/>
      <c r="DB4" s="40"/>
      <c r="DC4" s="41"/>
      <c r="DD4" s="41"/>
      <c r="DE4" s="40"/>
      <c r="DF4" s="40"/>
      <c r="DG4" s="54"/>
      <c r="DH4" s="54"/>
      <c r="DI4" s="41"/>
      <c r="DJ4" s="41"/>
      <c r="DK4" s="54"/>
      <c r="DL4" s="54"/>
      <c r="DM4" s="39"/>
      <c r="DN4" s="39"/>
      <c r="DO4" s="40"/>
      <c r="DP4" s="40"/>
      <c r="DQ4" s="55"/>
      <c r="DR4" s="55"/>
      <c r="DS4" s="55"/>
      <c r="DT4" s="55"/>
    </row>
    <row r="5" spans="1:124" ht="12.75" customHeight="1" x14ac:dyDescent="0.2">
      <c r="G5" s="36">
        <v>42406</v>
      </c>
      <c r="H5" s="37"/>
      <c r="I5" s="36">
        <v>42413</v>
      </c>
      <c r="J5" s="37"/>
      <c r="K5" s="36">
        <v>42420</v>
      </c>
      <c r="L5" s="37"/>
      <c r="M5" s="36">
        <v>42437</v>
      </c>
      <c r="N5" s="37"/>
      <c r="O5" s="36" t="s">
        <v>286</v>
      </c>
      <c r="P5" s="37"/>
      <c r="Q5" s="36">
        <v>42448</v>
      </c>
      <c r="R5" s="37"/>
      <c r="S5" s="36">
        <v>42455</v>
      </c>
      <c r="T5" s="37"/>
      <c r="U5" s="36">
        <v>42460</v>
      </c>
      <c r="V5" s="37"/>
      <c r="W5" s="36">
        <v>42461</v>
      </c>
      <c r="X5" s="37"/>
      <c r="Y5" s="36">
        <v>42462</v>
      </c>
      <c r="Z5" s="37"/>
      <c r="AA5" s="45">
        <v>42469</v>
      </c>
      <c r="AB5" s="37"/>
      <c r="AC5" s="36">
        <v>42476</v>
      </c>
      <c r="AD5" s="37"/>
      <c r="AE5" s="36">
        <v>42483</v>
      </c>
      <c r="AF5" s="37"/>
      <c r="AG5" s="36">
        <v>42490</v>
      </c>
      <c r="AH5" s="37"/>
      <c r="AI5" s="36">
        <v>42497</v>
      </c>
      <c r="AJ5" s="37"/>
      <c r="AK5" s="36">
        <v>42497</v>
      </c>
      <c r="AL5" s="37"/>
      <c r="AM5" s="36">
        <v>42497</v>
      </c>
      <c r="AN5" s="37"/>
      <c r="AO5" s="36">
        <v>42504</v>
      </c>
      <c r="AP5" s="37"/>
      <c r="AQ5" s="36">
        <v>42518</v>
      </c>
      <c r="AR5" s="37"/>
      <c r="AS5" s="36">
        <v>42518</v>
      </c>
      <c r="AT5" s="37"/>
      <c r="AU5" s="36">
        <v>42525</v>
      </c>
      <c r="AV5" s="37"/>
      <c r="AW5" s="36">
        <v>42525</v>
      </c>
      <c r="AX5" s="37"/>
      <c r="AY5" s="36">
        <v>42525</v>
      </c>
      <c r="AZ5" s="37"/>
      <c r="BA5" s="36">
        <v>42532</v>
      </c>
      <c r="BB5" s="37"/>
      <c r="BC5" s="36">
        <v>42553</v>
      </c>
      <c r="BD5" s="37"/>
      <c r="BE5" s="36">
        <v>42560</v>
      </c>
      <c r="BF5" s="37"/>
      <c r="BG5" s="36">
        <v>42560</v>
      </c>
      <c r="BH5" s="37"/>
      <c r="BI5" s="36">
        <v>42567</v>
      </c>
      <c r="BJ5" s="37"/>
      <c r="BK5" s="36">
        <v>42567</v>
      </c>
      <c r="BL5" s="37"/>
      <c r="BM5" s="36">
        <v>42574</v>
      </c>
      <c r="BN5" s="37"/>
      <c r="BO5" s="45">
        <v>42575</v>
      </c>
      <c r="BP5" s="37"/>
      <c r="BQ5" s="45">
        <v>42580</v>
      </c>
      <c r="BR5" s="37"/>
      <c r="BS5" s="36">
        <v>42581</v>
      </c>
      <c r="BT5" s="37"/>
      <c r="BU5" s="36">
        <v>42581</v>
      </c>
      <c r="BV5" s="37"/>
      <c r="BW5" s="36">
        <v>42581</v>
      </c>
      <c r="BX5" s="37"/>
      <c r="BY5" s="36">
        <v>42581</v>
      </c>
      <c r="BZ5" s="37"/>
      <c r="CA5" s="36">
        <v>42588</v>
      </c>
      <c r="CB5" s="37"/>
      <c r="CC5" s="36">
        <v>42594</v>
      </c>
      <c r="CD5" s="37"/>
      <c r="CE5" s="36">
        <v>42594</v>
      </c>
      <c r="CF5" s="37"/>
      <c r="CG5" s="36">
        <v>42595</v>
      </c>
      <c r="CH5" s="37"/>
      <c r="CI5" s="36">
        <v>42595</v>
      </c>
      <c r="CJ5" s="37"/>
      <c r="CK5" s="36">
        <v>42609</v>
      </c>
      <c r="CL5" s="37"/>
      <c r="CM5" s="36">
        <v>42609</v>
      </c>
      <c r="CN5" s="37"/>
      <c r="CO5" s="36">
        <v>42623</v>
      </c>
      <c r="CP5" s="37"/>
      <c r="CQ5" s="36">
        <v>42637</v>
      </c>
      <c r="CR5" s="37"/>
      <c r="CS5" s="36">
        <v>42644</v>
      </c>
      <c r="CT5" s="37"/>
      <c r="CU5" s="36">
        <v>42651</v>
      </c>
      <c r="CV5" s="36"/>
      <c r="CW5" s="36" t="s">
        <v>316</v>
      </c>
      <c r="CX5" s="37"/>
      <c r="CY5" s="36" t="s">
        <v>174</v>
      </c>
      <c r="CZ5" s="37"/>
      <c r="DA5" s="36">
        <v>42679</v>
      </c>
      <c r="DB5" s="37"/>
      <c r="DC5" s="36">
        <v>42686</v>
      </c>
      <c r="DD5" s="36"/>
      <c r="DE5" s="36">
        <v>42693</v>
      </c>
      <c r="DF5" s="37"/>
      <c r="DG5" s="36">
        <v>42700</v>
      </c>
      <c r="DH5" s="36"/>
      <c r="DI5" s="36">
        <v>42714</v>
      </c>
      <c r="DJ5" s="36"/>
      <c r="DK5" s="36">
        <v>42721</v>
      </c>
      <c r="DL5" s="36"/>
      <c r="DM5" s="36">
        <v>42721</v>
      </c>
      <c r="DN5" s="36"/>
      <c r="DO5" s="36">
        <v>42721</v>
      </c>
      <c r="DP5" s="36"/>
      <c r="DQ5" s="36"/>
      <c r="DR5" s="36"/>
      <c r="DS5" s="36"/>
      <c r="DT5" s="36"/>
    </row>
    <row r="6" spans="1:12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</row>
    <row r="7" spans="1:124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24" ht="12.75" hidden="1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G8+I8+K8+M8+O8+Q8+S8+U8+W8+Y8+AA8+AC8+AE8+AI8+AQ8+BK8+BS8+CA8+AU8+AY8+BA8+AS8+CE8+AW8+BG8+DG8+DI8+DK8+DM8+DO8+DQ8+DS8+BE8+BI8+BM8+BO8+BQ8+BU8+BW8+BY8+CC8+CI8+CK8+CM8+CO8+CQ8+CS8+CU8+CW8+CY8+DA8+DC8+DE8+AG8+AO8+BC8+CG8</f>
        <v>0</v>
      </c>
    </row>
    <row r="9" spans="1:124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8">
        <f t="shared" ref="F9:F47" si="0">G9+I9+K9+M9+O9+Q9+S9+U9+W9+Y9+AA9+AC9+AE9+AI9+AQ9+BK9+BS9+CA9+AU9+AY9+BA9+AS9+CE9+AW9+BG9+DG9+DI9+DK9+DM9+DO9+DQ9+DS9+BE9+BI9+BM9+BO9+BQ9+BU9+BW9+BY9+CC9+CI9+CK9+CM9+CO9+CQ9+CS9+CU9+CW9+CY9+DA9+DC9+DE9+AG9+AO9+BC9+CG9</f>
        <v>0</v>
      </c>
    </row>
    <row r="10" spans="1:12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59</v>
      </c>
      <c r="K10">
        <v>3</v>
      </c>
      <c r="L10" t="s">
        <v>233</v>
      </c>
      <c r="U10">
        <v>4</v>
      </c>
      <c r="V10" s="9" t="s">
        <v>233</v>
      </c>
      <c r="AE10">
        <v>8</v>
      </c>
      <c r="AF10" t="s">
        <v>233</v>
      </c>
      <c r="AO10">
        <v>24</v>
      </c>
      <c r="AP10" s="9" t="s">
        <v>245</v>
      </c>
      <c r="AQ10">
        <v>6</v>
      </c>
      <c r="AR10" t="s">
        <v>233</v>
      </c>
      <c r="BP10" s="9"/>
      <c r="BW10" s="11"/>
      <c r="CU10" s="11">
        <v>0.5</v>
      </c>
      <c r="CV10" t="s">
        <v>233</v>
      </c>
      <c r="DA10" s="11">
        <v>2.5</v>
      </c>
      <c r="DB10" t="s">
        <v>233</v>
      </c>
      <c r="DC10">
        <v>4</v>
      </c>
      <c r="DD10" t="s">
        <v>77</v>
      </c>
      <c r="DM10">
        <v>6</v>
      </c>
      <c r="DN10" t="s">
        <v>77</v>
      </c>
      <c r="DO10">
        <v>1</v>
      </c>
      <c r="DP10" t="s">
        <v>77</v>
      </c>
    </row>
    <row r="11" spans="1:124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33.5</v>
      </c>
      <c r="Q11">
        <v>7.5</v>
      </c>
      <c r="R11" t="s">
        <v>78</v>
      </c>
      <c r="W11">
        <v>3</v>
      </c>
      <c r="X11" s="9" t="s">
        <v>233</v>
      </c>
      <c r="AA11">
        <v>3</v>
      </c>
      <c r="AB11" s="9" t="s">
        <v>78</v>
      </c>
      <c r="AG11">
        <v>1</v>
      </c>
      <c r="AH11" t="s">
        <v>78</v>
      </c>
      <c r="BU11" s="11"/>
      <c r="BV11" s="9"/>
      <c r="BW11" s="11"/>
      <c r="BX11" s="9"/>
      <c r="CO11">
        <v>3</v>
      </c>
      <c r="CP11" t="s">
        <v>233</v>
      </c>
      <c r="CQ11" s="11">
        <v>4.5</v>
      </c>
      <c r="CR11" t="s">
        <v>78</v>
      </c>
      <c r="DA11" s="11">
        <v>2.5</v>
      </c>
      <c r="DB11" t="s">
        <v>78</v>
      </c>
      <c r="DE11">
        <v>2</v>
      </c>
      <c r="DF11" t="s">
        <v>78</v>
      </c>
      <c r="DG11">
        <v>7</v>
      </c>
      <c r="DH11" t="s">
        <v>78</v>
      </c>
    </row>
    <row r="12" spans="1:12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15</v>
      </c>
      <c r="AA12">
        <v>7</v>
      </c>
      <c r="AB12" s="9" t="s">
        <v>233</v>
      </c>
      <c r="CZ12" s="9"/>
      <c r="DI12">
        <v>8</v>
      </c>
      <c r="DJ12" t="s">
        <v>233</v>
      </c>
    </row>
    <row r="13" spans="1:124" ht="12.75" hidden="1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24" ht="12.75" hidden="1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24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8">
        <f t="shared" si="0"/>
        <v>0</v>
      </c>
      <c r="AJ15" s="9"/>
      <c r="AK15" s="9"/>
      <c r="AL15" s="9"/>
      <c r="AM15" s="9"/>
      <c r="AN15" s="9"/>
    </row>
    <row r="16" spans="1:124" ht="12.75" hidden="1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0</v>
      </c>
    </row>
    <row r="17" spans="1:114" ht="12.75" hidden="1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14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32.5</v>
      </c>
      <c r="I18">
        <v>9</v>
      </c>
      <c r="J18" t="s">
        <v>233</v>
      </c>
      <c r="Q18">
        <v>3</v>
      </c>
      <c r="R18" t="s">
        <v>233</v>
      </c>
      <c r="AG18">
        <v>18</v>
      </c>
      <c r="AH18" t="s">
        <v>233</v>
      </c>
      <c r="AU18">
        <v>2.5</v>
      </c>
      <c r="AV18" t="s">
        <v>233</v>
      </c>
      <c r="BW18" s="11"/>
    </row>
    <row r="19" spans="1:114" ht="12.75" hidden="1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14" ht="12.75" hidden="1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14" ht="12.75" hidden="1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7.5</v>
      </c>
      <c r="G21">
        <v>2.5</v>
      </c>
      <c r="H21" t="s">
        <v>233</v>
      </c>
      <c r="AE21">
        <v>5</v>
      </c>
      <c r="AF21" t="s">
        <v>233</v>
      </c>
    </row>
    <row r="22" spans="1:114" ht="12.75" hidden="1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14" ht="12.75" hidden="1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14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8">
        <f t="shared" si="0"/>
        <v>0</v>
      </c>
      <c r="BW24" s="11"/>
      <c r="DB24" s="9"/>
    </row>
    <row r="25" spans="1:114" ht="12.75" hidden="1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114" ht="12.75" hidden="1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14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19</v>
      </c>
      <c r="G27">
        <v>2.5</v>
      </c>
      <c r="H27" t="s">
        <v>233</v>
      </c>
      <c r="AA27">
        <v>6</v>
      </c>
      <c r="AB27" s="9" t="s">
        <v>233</v>
      </c>
      <c r="AE27">
        <v>6</v>
      </c>
      <c r="AF27" t="s">
        <v>233</v>
      </c>
      <c r="AI27">
        <v>1.5</v>
      </c>
      <c r="AJ27" t="s">
        <v>233</v>
      </c>
      <c r="CA27">
        <v>3</v>
      </c>
      <c r="CB27" t="s">
        <v>233</v>
      </c>
    </row>
    <row r="28" spans="1:114" ht="12.75" hidden="1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14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16</v>
      </c>
      <c r="G29">
        <v>2</v>
      </c>
      <c r="H29" t="s">
        <v>233</v>
      </c>
      <c r="AA29">
        <v>4</v>
      </c>
      <c r="AB29" s="9" t="s">
        <v>233</v>
      </c>
      <c r="AE29">
        <v>1</v>
      </c>
      <c r="AF29" t="s">
        <v>233</v>
      </c>
      <c r="CQ29">
        <v>2</v>
      </c>
      <c r="CR29" t="s">
        <v>233</v>
      </c>
      <c r="DI29">
        <v>7</v>
      </c>
      <c r="DJ29" t="s">
        <v>233</v>
      </c>
    </row>
    <row r="30" spans="1:114" ht="12.75" hidden="1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14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38</v>
      </c>
      <c r="H31" s="4"/>
      <c r="J31" s="4"/>
      <c r="L31" s="4"/>
      <c r="N31" s="4"/>
      <c r="P31" s="4"/>
      <c r="R31" s="4"/>
      <c r="T31" s="4"/>
      <c r="AA31">
        <v>14</v>
      </c>
      <c r="AB31" s="9" t="s">
        <v>77</v>
      </c>
      <c r="CZ31" s="9"/>
      <c r="DG31">
        <v>7</v>
      </c>
      <c r="DH31" t="s">
        <v>77</v>
      </c>
      <c r="DI31">
        <v>17</v>
      </c>
      <c r="DJ31" t="s">
        <v>77</v>
      </c>
    </row>
    <row r="32" spans="1:114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76.5</v>
      </c>
      <c r="O32">
        <v>18</v>
      </c>
      <c r="P32" t="s">
        <v>245</v>
      </c>
      <c r="Y32">
        <v>7.5</v>
      </c>
      <c r="Z32" s="9" t="s">
        <v>233</v>
      </c>
      <c r="AG32">
        <v>24</v>
      </c>
      <c r="AH32" t="s">
        <v>233</v>
      </c>
      <c r="AM32">
        <v>3</v>
      </c>
      <c r="AN32" t="s">
        <v>233</v>
      </c>
      <c r="AP32" s="9"/>
      <c r="BD32" s="9"/>
      <c r="CW32">
        <v>12</v>
      </c>
      <c r="CX32" t="s">
        <v>233</v>
      </c>
      <c r="DC32">
        <v>4</v>
      </c>
      <c r="DD32" t="s">
        <v>233</v>
      </c>
      <c r="DG32">
        <v>4</v>
      </c>
      <c r="DH32" t="s">
        <v>233</v>
      </c>
      <c r="DI32">
        <v>7</v>
      </c>
      <c r="DJ32" t="s">
        <v>233</v>
      </c>
    </row>
    <row r="33" spans="1:120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84</v>
      </c>
      <c r="O33">
        <v>30</v>
      </c>
      <c r="P33" t="s">
        <v>245</v>
      </c>
      <c r="AG33">
        <v>30</v>
      </c>
      <c r="AH33" t="s">
        <v>77</v>
      </c>
      <c r="DK33">
        <v>24</v>
      </c>
      <c r="DL33" t="s">
        <v>77</v>
      </c>
    </row>
    <row r="34" spans="1:120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29</v>
      </c>
      <c r="S34">
        <v>4.5</v>
      </c>
      <c r="T34" t="s">
        <v>233</v>
      </c>
      <c r="Y34">
        <v>7.5</v>
      </c>
      <c r="Z34" s="9" t="s">
        <v>233</v>
      </c>
      <c r="AC34">
        <v>3</v>
      </c>
      <c r="AD34" t="s">
        <v>233</v>
      </c>
      <c r="AI34">
        <v>4.5</v>
      </c>
      <c r="AJ34" t="s">
        <v>233</v>
      </c>
      <c r="AU34">
        <v>2.5</v>
      </c>
      <c r="AV34" t="s">
        <v>233</v>
      </c>
      <c r="CZ34" s="9"/>
      <c r="DB34" s="9"/>
      <c r="DI34">
        <v>7</v>
      </c>
      <c r="DJ34" t="s">
        <v>233</v>
      </c>
    </row>
    <row r="35" spans="1:120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29.5</v>
      </c>
      <c r="I35">
        <v>7.5</v>
      </c>
      <c r="J35" t="s">
        <v>233</v>
      </c>
      <c r="M35">
        <v>2</v>
      </c>
      <c r="N35" t="s">
        <v>233</v>
      </c>
      <c r="AI35">
        <v>3</v>
      </c>
      <c r="AJ35" s="9" t="s">
        <v>233</v>
      </c>
      <c r="AK35" s="9"/>
      <c r="AL35" s="9"/>
      <c r="AM35" s="9"/>
      <c r="AN35" s="9"/>
      <c r="AW35">
        <v>2</v>
      </c>
      <c r="AX35" t="s">
        <v>233</v>
      </c>
      <c r="BE35">
        <v>3</v>
      </c>
      <c r="BF35" t="s">
        <v>233</v>
      </c>
      <c r="BI35" s="11"/>
      <c r="BK35">
        <v>0.5</v>
      </c>
      <c r="BL35" t="s">
        <v>233</v>
      </c>
      <c r="BW35" s="11"/>
      <c r="CQ35" s="11">
        <v>3.5</v>
      </c>
      <c r="CR35" t="s">
        <v>233</v>
      </c>
      <c r="CU35" s="11">
        <v>3.5</v>
      </c>
      <c r="CV35" t="s">
        <v>233</v>
      </c>
      <c r="DE35">
        <v>1.5</v>
      </c>
      <c r="DF35" t="s">
        <v>233</v>
      </c>
      <c r="DG35">
        <v>3</v>
      </c>
      <c r="DH35" t="s">
        <v>233</v>
      </c>
    </row>
    <row r="36" spans="1:120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64.5</v>
      </c>
      <c r="K36">
        <v>3</v>
      </c>
      <c r="L36" t="s">
        <v>233</v>
      </c>
      <c r="W36">
        <v>3</v>
      </c>
      <c r="X36" s="9" t="s">
        <v>233</v>
      </c>
      <c r="Z36" s="9"/>
      <c r="AC36">
        <v>3</v>
      </c>
      <c r="AD36" t="s">
        <v>233</v>
      </c>
      <c r="AI36" s="11"/>
      <c r="AK36">
        <v>3</v>
      </c>
      <c r="AL36" t="s">
        <v>233</v>
      </c>
      <c r="AQ36">
        <v>6</v>
      </c>
      <c r="AR36" t="s">
        <v>233</v>
      </c>
      <c r="AY36">
        <v>3</v>
      </c>
      <c r="AZ36" t="s">
        <v>233</v>
      </c>
      <c r="BA36">
        <v>3</v>
      </c>
      <c r="BB36" t="s">
        <v>233</v>
      </c>
      <c r="BC36">
        <v>3</v>
      </c>
      <c r="BD36" t="s">
        <v>233</v>
      </c>
      <c r="BQ36">
        <v>3</v>
      </c>
      <c r="BR36" t="s">
        <v>233</v>
      </c>
      <c r="BY36">
        <v>3</v>
      </c>
      <c r="BZ36" t="s">
        <v>233</v>
      </c>
      <c r="CC36">
        <v>3</v>
      </c>
      <c r="CD36" t="s">
        <v>233</v>
      </c>
      <c r="CI36">
        <v>3</v>
      </c>
      <c r="CJ36" t="s">
        <v>233</v>
      </c>
      <c r="CM36">
        <v>3</v>
      </c>
      <c r="CN36" t="s">
        <v>233</v>
      </c>
      <c r="CO36">
        <v>3</v>
      </c>
      <c r="CP36" t="s">
        <v>233</v>
      </c>
      <c r="CQ36" s="11">
        <v>4.5</v>
      </c>
      <c r="CR36" t="s">
        <v>233</v>
      </c>
      <c r="CS36">
        <v>3</v>
      </c>
      <c r="CT36" t="s">
        <v>233</v>
      </c>
      <c r="CU36" s="11">
        <v>3.5</v>
      </c>
      <c r="CV36" t="s">
        <v>233</v>
      </c>
      <c r="CY36">
        <v>3</v>
      </c>
      <c r="CZ36" t="s">
        <v>233</v>
      </c>
      <c r="DA36" s="11">
        <v>2.5</v>
      </c>
      <c r="DB36" t="s">
        <v>233</v>
      </c>
      <c r="DC36">
        <v>4</v>
      </c>
      <c r="DD36" t="s">
        <v>233</v>
      </c>
      <c r="DE36">
        <v>2</v>
      </c>
      <c r="DF36" t="s">
        <v>233</v>
      </c>
    </row>
    <row r="37" spans="1:120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29</v>
      </c>
      <c r="G37">
        <v>1</v>
      </c>
      <c r="H37" t="s">
        <v>233</v>
      </c>
      <c r="S37">
        <v>3</v>
      </c>
      <c r="T37" t="s">
        <v>233</v>
      </c>
      <c r="AA37">
        <v>7</v>
      </c>
      <c r="AB37" s="9" t="s">
        <v>233</v>
      </c>
      <c r="AC37" s="11">
        <v>0.5</v>
      </c>
      <c r="AD37" t="s">
        <v>233</v>
      </c>
      <c r="AG37">
        <v>12</v>
      </c>
      <c r="AH37" t="s">
        <v>233</v>
      </c>
      <c r="AJ37" s="9"/>
      <c r="AK37" s="9"/>
      <c r="AL37" s="9"/>
      <c r="AM37" s="9"/>
      <c r="AN37" s="9"/>
      <c r="BW37" s="11"/>
      <c r="CQ37">
        <v>1</v>
      </c>
      <c r="CR37" t="s">
        <v>233</v>
      </c>
      <c r="DE37">
        <v>0.5</v>
      </c>
      <c r="DF37" t="s">
        <v>233</v>
      </c>
      <c r="DG37">
        <v>4</v>
      </c>
      <c r="DH37" t="s">
        <v>233</v>
      </c>
    </row>
    <row r="38" spans="1:120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4</v>
      </c>
      <c r="AA38">
        <v>4</v>
      </c>
      <c r="AB38" s="9" t="s">
        <v>233</v>
      </c>
    </row>
    <row r="39" spans="1:120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18</v>
      </c>
      <c r="AA39">
        <v>3</v>
      </c>
      <c r="AB39" s="9" t="s">
        <v>233</v>
      </c>
      <c r="AG39">
        <v>12</v>
      </c>
      <c r="AH39" t="s">
        <v>233</v>
      </c>
      <c r="CY39">
        <v>3</v>
      </c>
      <c r="CZ39" t="s">
        <v>233</v>
      </c>
      <c r="DB39" s="9"/>
    </row>
    <row r="40" spans="1:120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23</v>
      </c>
      <c r="Y40">
        <v>7.5</v>
      </c>
      <c r="Z40" s="9" t="s">
        <v>233</v>
      </c>
      <c r="AE40">
        <v>4</v>
      </c>
      <c r="AF40" t="s">
        <v>233</v>
      </c>
      <c r="AI40">
        <v>3</v>
      </c>
      <c r="AJ40" t="s">
        <v>233</v>
      </c>
      <c r="AS40">
        <v>3</v>
      </c>
      <c r="AT40" t="s">
        <v>233</v>
      </c>
      <c r="BU40" s="11"/>
      <c r="CU40" s="11">
        <v>1.5</v>
      </c>
      <c r="CV40" t="s">
        <v>233</v>
      </c>
      <c r="DC40">
        <v>4</v>
      </c>
      <c r="DD40" t="s">
        <v>233</v>
      </c>
    </row>
    <row r="41" spans="1:120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19</v>
      </c>
      <c r="BU41" s="11"/>
      <c r="DK41">
        <v>18</v>
      </c>
      <c r="DL41" t="s">
        <v>233</v>
      </c>
      <c r="DO41">
        <v>1</v>
      </c>
      <c r="DP41" t="s">
        <v>233</v>
      </c>
    </row>
    <row r="42" spans="1:120" ht="12.75" customHeight="1" x14ac:dyDescent="0.2">
      <c r="A42" s="3" t="s">
        <v>216</v>
      </c>
      <c r="B42" s="4" t="s">
        <v>217</v>
      </c>
      <c r="C42" s="4" t="s">
        <v>7</v>
      </c>
      <c r="D42" s="4" t="s">
        <v>12</v>
      </c>
      <c r="E42" s="4" t="s">
        <v>135</v>
      </c>
      <c r="F42" s="8">
        <f t="shared" si="0"/>
        <v>52.5</v>
      </c>
      <c r="I42">
        <v>4.5</v>
      </c>
      <c r="J42" t="s">
        <v>233</v>
      </c>
      <c r="Q42">
        <v>7.5</v>
      </c>
      <c r="R42" t="s">
        <v>233</v>
      </c>
      <c r="S42">
        <v>1.5</v>
      </c>
      <c r="T42" t="s">
        <v>233</v>
      </c>
      <c r="AA42">
        <v>6</v>
      </c>
      <c r="AB42" s="9" t="s">
        <v>233</v>
      </c>
      <c r="AC42">
        <v>2.5</v>
      </c>
      <c r="AD42" t="s">
        <v>233</v>
      </c>
      <c r="AJ42" s="9"/>
      <c r="AK42" s="9"/>
      <c r="AL42" s="9"/>
      <c r="AM42" s="9"/>
      <c r="AN42" s="9"/>
      <c r="BW42" s="11"/>
      <c r="DE42">
        <v>1.5</v>
      </c>
      <c r="DF42" t="s">
        <v>233</v>
      </c>
      <c r="DG42">
        <v>5</v>
      </c>
      <c r="DH42" t="s">
        <v>233</v>
      </c>
      <c r="DI42">
        <v>9</v>
      </c>
      <c r="DJ42" t="s">
        <v>233</v>
      </c>
      <c r="DK42">
        <v>15</v>
      </c>
      <c r="DL42" t="s">
        <v>233</v>
      </c>
    </row>
    <row r="43" spans="1:120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37</v>
      </c>
      <c r="M43" s="11"/>
      <c r="Q43" s="11">
        <v>10.5</v>
      </c>
      <c r="R43" t="s">
        <v>233</v>
      </c>
      <c r="S43">
        <v>4.5</v>
      </c>
      <c r="T43" t="s">
        <v>233</v>
      </c>
      <c r="U43">
        <v>4</v>
      </c>
      <c r="V43" s="9" t="s">
        <v>233</v>
      </c>
      <c r="AG43">
        <v>18</v>
      </c>
      <c r="AH43" t="s">
        <v>233</v>
      </c>
      <c r="AJ43" s="9"/>
      <c r="AK43" s="9"/>
      <c r="AL43" s="9"/>
      <c r="AM43" s="9"/>
      <c r="AN43" s="9"/>
      <c r="DB43" s="9"/>
    </row>
    <row r="44" spans="1:120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16.5</v>
      </c>
      <c r="G44">
        <v>2.5</v>
      </c>
      <c r="H44" t="s">
        <v>233</v>
      </c>
      <c r="AA44">
        <v>5</v>
      </c>
      <c r="AB44" s="9" t="s">
        <v>233</v>
      </c>
      <c r="CZ44" s="9"/>
      <c r="DB44" s="9"/>
      <c r="DI44">
        <v>9</v>
      </c>
      <c r="DJ44" t="s">
        <v>233</v>
      </c>
    </row>
    <row r="45" spans="1:120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17.5</v>
      </c>
      <c r="Q45" s="11">
        <v>10.5</v>
      </c>
      <c r="R45" t="s">
        <v>233</v>
      </c>
      <c r="CC45" s="7"/>
      <c r="CD45" s="7"/>
      <c r="CE45" s="7"/>
      <c r="CF45" s="7"/>
      <c r="CG45" s="7"/>
      <c r="CH45" s="7"/>
      <c r="CZ45" s="9"/>
      <c r="DC45" s="11"/>
      <c r="DK45">
        <v>6</v>
      </c>
      <c r="DL45" t="s">
        <v>233</v>
      </c>
      <c r="DO45">
        <v>1</v>
      </c>
      <c r="DP45" t="s">
        <v>233</v>
      </c>
    </row>
    <row r="46" spans="1:120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53</v>
      </c>
      <c r="F46" s="8">
        <f t="shared" si="0"/>
        <v>34</v>
      </c>
      <c r="AG46">
        <v>6</v>
      </c>
      <c r="AH46" t="s">
        <v>233</v>
      </c>
      <c r="CC46" s="7"/>
      <c r="CD46" s="7"/>
      <c r="CE46" s="7"/>
      <c r="CF46" s="7"/>
      <c r="CG46" s="7"/>
      <c r="CH46" s="7"/>
      <c r="CO46">
        <v>3</v>
      </c>
      <c r="CP46" t="s">
        <v>233</v>
      </c>
      <c r="DK46">
        <v>24</v>
      </c>
      <c r="DL46" t="s">
        <v>233</v>
      </c>
      <c r="DO46">
        <v>1</v>
      </c>
      <c r="DP46" t="s">
        <v>233</v>
      </c>
    </row>
    <row r="47" spans="1:120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116</v>
      </c>
      <c r="F47" s="8">
        <f t="shared" si="0"/>
        <v>9</v>
      </c>
      <c r="CC47" s="7"/>
      <c r="CD47" s="7"/>
      <c r="CE47" s="7"/>
      <c r="CF47" s="7"/>
      <c r="CG47" s="7"/>
      <c r="CH47" s="7"/>
      <c r="DK47">
        <v>9</v>
      </c>
      <c r="DL47" t="s">
        <v>233</v>
      </c>
    </row>
    <row r="48" spans="1:120" ht="12.75" customHeight="1" x14ac:dyDescent="0.2">
      <c r="CC48" s="7"/>
      <c r="CD48" s="7"/>
      <c r="CE48" s="7"/>
      <c r="CF48" s="7"/>
      <c r="CG48" s="7"/>
      <c r="CH48" s="7"/>
    </row>
    <row r="65527" spans="41:80" x14ac:dyDescent="0.2">
      <c r="AO65527" s="44"/>
      <c r="AP65527" s="40"/>
      <c r="BC65527" s="44"/>
      <c r="BD65527" s="40"/>
      <c r="BQ65527" s="44"/>
      <c r="BR65527" s="40"/>
      <c r="BS65527" s="14"/>
      <c r="BT65527" s="14"/>
      <c r="BY65527" s="35"/>
      <c r="BZ65527" s="35"/>
      <c r="CA65527" s="13"/>
      <c r="CB65527" s="13"/>
    </row>
    <row r="65528" spans="41:80" x14ac:dyDescent="0.2">
      <c r="AO65528" s="40"/>
      <c r="AP65528" s="40"/>
      <c r="BC65528" s="40"/>
      <c r="BD65528" s="40"/>
      <c r="BQ65528" s="40"/>
      <c r="BR65528" s="40"/>
      <c r="BS65528" s="14"/>
      <c r="BT65528" s="14"/>
      <c r="BY65528" s="35"/>
      <c r="BZ65528" s="35"/>
      <c r="CA65528" s="13"/>
      <c r="CB65528" s="13"/>
    </row>
    <row r="65529" spans="41:80" x14ac:dyDescent="0.2">
      <c r="AO65529" s="40"/>
      <c r="AP65529" s="40"/>
      <c r="BC65529" s="40"/>
      <c r="BD65529" s="40"/>
      <c r="BQ65529" s="40"/>
      <c r="BR65529" s="40"/>
      <c r="BS65529" s="14"/>
      <c r="BT65529" s="14"/>
      <c r="BY65529" s="35"/>
      <c r="BZ65529" s="35"/>
      <c r="CA65529" s="13"/>
      <c r="CB65529" s="13"/>
    </row>
    <row r="65530" spans="41:80" x14ac:dyDescent="0.2">
      <c r="AO65530" s="40"/>
      <c r="AP65530" s="40"/>
      <c r="BC65530" s="40"/>
      <c r="BD65530" s="40"/>
      <c r="BQ65530" s="40"/>
      <c r="BR65530" s="40"/>
      <c r="BS65530" s="14"/>
      <c r="BT65530" s="14"/>
      <c r="BY65530" s="35"/>
      <c r="BZ65530" s="35"/>
      <c r="CA65530" s="13"/>
      <c r="CB65530" s="13"/>
    </row>
    <row r="65531" spans="41:80" x14ac:dyDescent="0.2">
      <c r="AO65531" s="36"/>
      <c r="AP65531" s="37"/>
      <c r="BC65531" s="36"/>
      <c r="BD65531" s="37"/>
      <c r="BQ65531" s="45"/>
      <c r="BR65531" s="37"/>
      <c r="BS65531" s="12"/>
      <c r="BT65531" s="12"/>
      <c r="BY65531" s="36"/>
      <c r="BZ65531" s="37"/>
      <c r="CA65531" s="12"/>
      <c r="CB65531" s="12"/>
    </row>
  </sheetData>
  <autoFilter ref="A7:DI47" xr:uid="{00000000-0009-0000-0000-000006000000}">
    <filterColumn colId="3">
      <filters>
        <filter val="Aktīvs"/>
      </filters>
    </filterColumn>
  </autoFilter>
  <mergeCells count="128">
    <mergeCell ref="AO65531:AP65531"/>
    <mergeCell ref="BC65531:BD65531"/>
    <mergeCell ref="BQ65531:BR65531"/>
    <mergeCell ref="BY65531:BZ65531"/>
    <mergeCell ref="BM5:BN5"/>
    <mergeCell ref="CE5:CF5"/>
    <mergeCell ref="BY5:BZ5"/>
    <mergeCell ref="CC5:CD5"/>
    <mergeCell ref="BG1:BH4"/>
    <mergeCell ref="BG5:BH5"/>
    <mergeCell ref="BQ5:BR5"/>
    <mergeCell ref="BU5:BV5"/>
    <mergeCell ref="BW5:BX5"/>
    <mergeCell ref="BI1:BJ4"/>
    <mergeCell ref="BM1:BN4"/>
    <mergeCell ref="BO1:BP4"/>
    <mergeCell ref="BQ1:BR4"/>
    <mergeCell ref="BU1:BV4"/>
    <mergeCell ref="BW1:BX4"/>
    <mergeCell ref="BK1:BL4"/>
    <mergeCell ref="AQ1:AR4"/>
    <mergeCell ref="AU1:AV4"/>
    <mergeCell ref="AY1:AZ4"/>
    <mergeCell ref="BA1:BB4"/>
    <mergeCell ref="DA5:DB5"/>
    <mergeCell ref="DC5:DD5"/>
    <mergeCell ref="DE5:DF5"/>
    <mergeCell ref="AO65527:AP65530"/>
    <mergeCell ref="BC65527:BD65530"/>
    <mergeCell ref="BQ65527:BR65530"/>
    <mergeCell ref="BY65527:BZ65530"/>
    <mergeCell ref="CK5:CL5"/>
    <mergeCell ref="CM5:CN5"/>
    <mergeCell ref="AS5:AT5"/>
    <mergeCell ref="BC5:BD5"/>
    <mergeCell ref="BE5:BF5"/>
    <mergeCell ref="BI5:BJ5"/>
    <mergeCell ref="AW5:AX5"/>
    <mergeCell ref="CO5:CP5"/>
    <mergeCell ref="CI5:CJ5"/>
    <mergeCell ref="BA5:BB5"/>
    <mergeCell ref="CY5:CZ5"/>
    <mergeCell ref="CQ5:CR5"/>
    <mergeCell ref="CS5:CT5"/>
    <mergeCell ref="CU5:CV5"/>
    <mergeCell ref="CW5:CX5"/>
    <mergeCell ref="G5:H5"/>
    <mergeCell ref="I5:J5"/>
    <mergeCell ref="K5:L5"/>
    <mergeCell ref="M5:N5"/>
    <mergeCell ref="O5:P5"/>
    <mergeCell ref="Q5:R5"/>
    <mergeCell ref="AE5:AF5"/>
    <mergeCell ref="BO5:BP5"/>
    <mergeCell ref="AG5:AH5"/>
    <mergeCell ref="AI5:AJ5"/>
    <mergeCell ref="AO5:AP5"/>
    <mergeCell ref="AQ5:AR5"/>
    <mergeCell ref="AU5:AV5"/>
    <mergeCell ref="AY5:AZ5"/>
    <mergeCell ref="AK5:AL5"/>
    <mergeCell ref="AM5:AN5"/>
    <mergeCell ref="AA5:AB5"/>
    <mergeCell ref="AC5:AD5"/>
    <mergeCell ref="DA1:DB4"/>
    <mergeCell ref="DC1:DD4"/>
    <mergeCell ref="DE1:DF4"/>
    <mergeCell ref="BY1:BZ4"/>
    <mergeCell ref="CC1:CD4"/>
    <mergeCell ref="CG1:CH4"/>
    <mergeCell ref="CI1:CJ4"/>
    <mergeCell ref="CK1:CL4"/>
    <mergeCell ref="CM1:CN4"/>
    <mergeCell ref="CE1:CF4"/>
    <mergeCell ref="CU1:CV4"/>
    <mergeCell ref="CW1:CX4"/>
    <mergeCell ref="CY1:CZ4"/>
    <mergeCell ref="CO1:CP4"/>
    <mergeCell ref="CQ1:CR4"/>
    <mergeCell ref="CS1:CT4"/>
    <mergeCell ref="BC1:BD4"/>
    <mergeCell ref="BE1:BF4"/>
    <mergeCell ref="AS1:AT4"/>
    <mergeCell ref="AW1:AX4"/>
    <mergeCell ref="BS5:BT5"/>
    <mergeCell ref="CA1:CB4"/>
    <mergeCell ref="CA5:CB5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O1:AP4"/>
    <mergeCell ref="AK1:AL4"/>
    <mergeCell ref="AM1:AN4"/>
    <mergeCell ref="S5:T5"/>
    <mergeCell ref="U5:V5"/>
    <mergeCell ref="W5:X5"/>
    <mergeCell ref="Y5:Z5"/>
    <mergeCell ref="DS1:DT4"/>
    <mergeCell ref="DS5:DT5"/>
    <mergeCell ref="DM1:DN4"/>
    <mergeCell ref="DM5:DN5"/>
    <mergeCell ref="DO1:DP4"/>
    <mergeCell ref="A1:E2"/>
    <mergeCell ref="F1:F4"/>
    <mergeCell ref="G1:H4"/>
    <mergeCell ref="I1:J4"/>
    <mergeCell ref="K1:L4"/>
    <mergeCell ref="M1:N4"/>
    <mergeCell ref="O1:P4"/>
    <mergeCell ref="DO5:DP5"/>
    <mergeCell ref="DQ1:DR4"/>
    <mergeCell ref="DQ5:DR5"/>
    <mergeCell ref="CG5:CH5"/>
    <mergeCell ref="DG1:DH4"/>
    <mergeCell ref="DG5:DH5"/>
    <mergeCell ref="DI1:DJ4"/>
    <mergeCell ref="DI5:DJ5"/>
    <mergeCell ref="DK1:DL4"/>
    <mergeCell ref="DK5:DL5"/>
    <mergeCell ref="BK5:BL5"/>
    <mergeCell ref="BS1:BT4"/>
  </mergeCells>
  <conditionalFormatting sqref="C8:C47">
    <cfRule type="cellIs" dxfId="68" priority="7" stopIfTrue="1" operator="equal">
      <formula>"Starptautiskā"</formula>
    </cfRule>
    <cfRule type="cellIs" dxfId="67" priority="8" stopIfTrue="1" operator="equal">
      <formula>"Nacionālā"</formula>
    </cfRule>
  </conditionalFormatting>
  <conditionalFormatting sqref="D8:D47">
    <cfRule type="cellIs" dxfId="66" priority="16" stopIfTrue="1" operator="equal">
      <formula>"Neaktīvs"</formula>
    </cfRule>
    <cfRule type="cellIs" dxfId="65" priority="17" stopIfTrue="1" operator="equal">
      <formula>"Aktīvs"</formula>
    </cfRule>
  </conditionalFormatting>
  <conditionalFormatting sqref="F1:F65536">
    <cfRule type="cellIs" dxfId="64" priority="1" stopIfTrue="1" operator="equal">
      <formula>0</formula>
    </cfRule>
    <cfRule type="cellIs" dxfId="63" priority="2" stopIfTrue="1" operator="between">
      <formula>0</formula>
      <formula>9.5</formula>
    </cfRule>
    <cfRule type="cellIs" dxfId="62" priority="3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DJ61"/>
  <sheetViews>
    <sheetView workbookViewId="0">
      <pane xSplit="6" ySplit="6" topLeftCell="BE7" activePane="bottomRight" state="frozen"/>
      <selection pane="topRight" activeCell="G1" sqref="G1"/>
      <selection pane="bottomLeft" activeCell="A7" sqref="A7"/>
      <selection pane="bottomRight" activeCell="CU1" sqref="CU1:CV4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2.85546875" customWidth="1"/>
    <col min="4" max="4" width="8.140625" bestFit="1" customWidth="1"/>
    <col min="5" max="5" width="12.85546875" bestFit="1" customWidth="1"/>
    <col min="6" max="6" width="6.42578125" customWidth="1"/>
    <col min="7" max="7" width="2.85546875" bestFit="1" customWidth="1"/>
    <col min="8" max="8" width="3.85546875" bestFit="1" customWidth="1"/>
    <col min="9" max="9" width="4.5703125" bestFit="1" customWidth="1"/>
    <col min="10" max="10" width="3.85546875" bestFit="1" customWidth="1"/>
    <col min="11" max="11" width="2.8554687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4.5703125" bestFit="1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3.5703125" bestFit="1" customWidth="1"/>
    <col min="20" max="20" width="3.85546875" bestFit="1" customWidth="1"/>
    <col min="21" max="22" width="4.28515625" customWidth="1"/>
    <col min="23" max="23" width="2.85546875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3.5703125" bestFit="1" customWidth="1"/>
    <col min="30" max="30" width="3.85546875" bestFit="1" customWidth="1"/>
    <col min="31" max="31" width="4.5703125" bestFit="1" customWidth="1"/>
    <col min="32" max="32" width="3.85546875" bestFit="1" customWidth="1"/>
    <col min="33" max="33" width="2.85546875" bestFit="1" customWidth="1"/>
    <col min="34" max="34" width="3.85546875" bestFit="1" customWidth="1"/>
    <col min="35" max="36" width="3.85546875" customWidth="1"/>
    <col min="37" max="37" width="2.85546875" bestFit="1" customWidth="1"/>
    <col min="38" max="38" width="3.85546875" bestFit="1" customWidth="1"/>
    <col min="39" max="39" width="2.85546875" bestFit="1" customWidth="1"/>
    <col min="40" max="40" width="3.85546875" bestFit="1" customWidth="1"/>
    <col min="41" max="41" width="3.5703125" bestFit="1" customWidth="1"/>
    <col min="42" max="42" width="3.85546875" bestFit="1" customWidth="1"/>
    <col min="43" max="43" width="2.85546875" bestFit="1" customWidth="1"/>
    <col min="44" max="44" width="5.140625" customWidth="1"/>
    <col min="45" max="45" width="2.85546875" bestFit="1" customWidth="1"/>
    <col min="46" max="48" width="4.7109375" customWidth="1"/>
    <col min="49" max="49" width="4" bestFit="1" customWidth="1"/>
    <col min="50" max="50" width="3.85546875" bestFit="1" customWidth="1"/>
    <col min="51" max="52" width="3.85546875" customWidth="1"/>
    <col min="53" max="53" width="4.5703125" bestFit="1" customWidth="1"/>
    <col min="54" max="54" width="3.85546875" bestFit="1" customWidth="1"/>
    <col min="55" max="55" width="2.85546875" bestFit="1" customWidth="1"/>
    <col min="56" max="56" width="3.85546875" customWidth="1"/>
    <col min="57" max="57" width="2.85546875" bestFit="1" customWidth="1"/>
    <col min="58" max="58" width="3.85546875" bestFit="1" customWidth="1"/>
    <col min="59" max="59" width="2.85546875" bestFit="1" customWidth="1"/>
    <col min="60" max="60" width="3.85546875" bestFit="1" customWidth="1"/>
    <col min="61" max="61" width="2.85546875" bestFit="1" customWidth="1"/>
    <col min="62" max="62" width="3.85546875" bestFit="1" customWidth="1"/>
    <col min="63" max="63" width="2.85546875" bestFit="1" customWidth="1"/>
    <col min="64" max="64" width="3.85546875" customWidth="1"/>
    <col min="65" max="65" width="2.85546875" bestFit="1" customWidth="1"/>
    <col min="66" max="66" width="3.85546875" customWidth="1"/>
    <col min="67" max="67" width="2.85546875" bestFit="1" customWidth="1"/>
    <col min="68" max="68" width="3.85546875" bestFit="1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4" width="3.85546875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3.5703125" bestFit="1" customWidth="1"/>
    <col min="92" max="92" width="3.85546875" bestFit="1" customWidth="1"/>
    <col min="93" max="93" width="2.85546875" bestFit="1" customWidth="1"/>
    <col min="94" max="94" width="3.85546875" customWidth="1"/>
    <col min="95" max="95" width="3.5703125" bestFit="1" customWidth="1"/>
    <col min="96" max="96" width="3.85546875" bestFit="1" customWidth="1"/>
    <col min="97" max="97" width="2.85546875" bestFit="1" customWidth="1"/>
    <col min="98" max="98" width="3.85546875" bestFit="1" customWidth="1"/>
    <col min="99" max="99" width="3.570312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3.570312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</cols>
  <sheetData>
    <row r="1" spans="1:114" ht="18" customHeight="1" x14ac:dyDescent="0.2">
      <c r="A1" s="38" t="s">
        <v>100</v>
      </c>
      <c r="B1" s="38"/>
      <c r="C1" s="38"/>
      <c r="D1" s="38"/>
      <c r="E1" s="38"/>
      <c r="F1" s="35" t="s">
        <v>136</v>
      </c>
      <c r="G1" s="40" t="s">
        <v>332</v>
      </c>
      <c r="H1" s="40"/>
      <c r="I1" s="40" t="s">
        <v>161</v>
      </c>
      <c r="J1" s="40"/>
      <c r="K1" s="48" t="s">
        <v>193</v>
      </c>
      <c r="L1" s="42"/>
      <c r="M1" s="40" t="s">
        <v>81</v>
      </c>
      <c r="N1" s="40"/>
      <c r="O1" s="40" t="s">
        <v>80</v>
      </c>
      <c r="P1" s="40"/>
      <c r="Q1" s="41" t="s">
        <v>259</v>
      </c>
      <c r="R1" s="41"/>
      <c r="S1" s="48" t="s">
        <v>87</v>
      </c>
      <c r="T1" s="42"/>
      <c r="U1" s="43" t="s">
        <v>261</v>
      </c>
      <c r="V1" s="43"/>
      <c r="W1" s="40" t="s">
        <v>168</v>
      </c>
      <c r="X1" s="40"/>
      <c r="Y1" s="39" t="s">
        <v>260</v>
      </c>
      <c r="Z1" s="39"/>
      <c r="AA1" s="41" t="s">
        <v>291</v>
      </c>
      <c r="AB1" s="41"/>
      <c r="AC1" s="40" t="s">
        <v>325</v>
      </c>
      <c r="AD1" s="40"/>
      <c r="AE1" s="40" t="s">
        <v>224</v>
      </c>
      <c r="AF1" s="40"/>
      <c r="AG1" s="41" t="s">
        <v>287</v>
      </c>
      <c r="AH1" s="41"/>
      <c r="AI1" s="48" t="s">
        <v>326</v>
      </c>
      <c r="AJ1" s="42"/>
      <c r="AK1" s="41" t="s">
        <v>265</v>
      </c>
      <c r="AL1" s="41"/>
      <c r="AM1" s="54" t="s">
        <v>288</v>
      </c>
      <c r="AN1" s="54"/>
      <c r="AO1" s="40" t="s">
        <v>177</v>
      </c>
      <c r="AP1" s="40"/>
      <c r="AQ1" s="40" t="s">
        <v>170</v>
      </c>
      <c r="AR1" s="40"/>
      <c r="AS1" s="43" t="s">
        <v>203</v>
      </c>
      <c r="AT1" s="43"/>
      <c r="AU1" s="43" t="s">
        <v>331</v>
      </c>
      <c r="AV1" s="43"/>
      <c r="AW1" s="48" t="s">
        <v>246</v>
      </c>
      <c r="AX1" s="42"/>
      <c r="AY1" s="56" t="s">
        <v>307</v>
      </c>
      <c r="AZ1" s="56"/>
      <c r="BA1" s="40" t="s">
        <v>202</v>
      </c>
      <c r="BB1" s="40"/>
      <c r="BC1" s="56" t="s">
        <v>297</v>
      </c>
      <c r="BD1" s="56"/>
      <c r="BE1" s="40" t="s">
        <v>81</v>
      </c>
      <c r="BF1" s="40"/>
      <c r="BG1" s="56" t="s">
        <v>298</v>
      </c>
      <c r="BH1" s="56"/>
      <c r="BI1" s="40" t="s">
        <v>195</v>
      </c>
      <c r="BJ1" s="40"/>
      <c r="BK1" s="56" t="s">
        <v>299</v>
      </c>
      <c r="BL1" s="56"/>
      <c r="BM1" s="56" t="s">
        <v>301</v>
      </c>
      <c r="BN1" s="56"/>
      <c r="BO1" s="56" t="s">
        <v>302</v>
      </c>
      <c r="BP1" s="56"/>
      <c r="BQ1" s="46" t="s">
        <v>92</v>
      </c>
      <c r="BR1" s="47"/>
      <c r="BS1" s="56" t="s">
        <v>305</v>
      </c>
      <c r="BT1" s="56"/>
      <c r="BU1" s="56" t="s">
        <v>304</v>
      </c>
      <c r="BV1" s="56"/>
      <c r="BW1" s="56" t="s">
        <v>312</v>
      </c>
      <c r="BX1" s="56"/>
      <c r="BY1" s="56" t="s">
        <v>333</v>
      </c>
      <c r="BZ1" s="56"/>
      <c r="CA1" s="56" t="s">
        <v>311</v>
      </c>
      <c r="CB1" s="56"/>
      <c r="CC1" s="56" t="s">
        <v>313</v>
      </c>
      <c r="CD1" s="56"/>
      <c r="CE1" s="46" t="s">
        <v>335</v>
      </c>
      <c r="CF1" s="47"/>
      <c r="CG1" s="57" t="s">
        <v>334</v>
      </c>
      <c r="CH1" s="56"/>
      <c r="CI1" s="57" t="s">
        <v>306</v>
      </c>
      <c r="CJ1" s="56"/>
      <c r="CK1" s="40" t="s">
        <v>129</v>
      </c>
      <c r="CL1" s="40"/>
      <c r="CM1" s="40" t="s">
        <v>94</v>
      </c>
      <c r="CN1" s="40"/>
      <c r="CO1" s="48" t="s">
        <v>326</v>
      </c>
      <c r="CP1" s="42"/>
      <c r="CQ1" s="40" t="s">
        <v>208</v>
      </c>
      <c r="CR1" s="40"/>
      <c r="CS1" s="41" t="s">
        <v>252</v>
      </c>
      <c r="CT1" s="41"/>
      <c r="CU1" s="40" t="s">
        <v>247</v>
      </c>
      <c r="CV1" s="40"/>
      <c r="CW1" s="40" t="s">
        <v>239</v>
      </c>
      <c r="CX1" s="40"/>
      <c r="CY1" s="54" t="s">
        <v>318</v>
      </c>
      <c r="CZ1" s="54"/>
      <c r="DA1" s="40" t="s">
        <v>169</v>
      </c>
      <c r="DB1" s="40"/>
      <c r="DC1" s="41" t="s">
        <v>99</v>
      </c>
      <c r="DD1" s="41"/>
      <c r="DE1" s="54" t="s">
        <v>320</v>
      </c>
      <c r="DF1" s="54"/>
      <c r="DG1" s="39" t="s">
        <v>250</v>
      </c>
      <c r="DH1" s="39"/>
      <c r="DI1" s="40" t="s">
        <v>319</v>
      </c>
      <c r="DJ1" s="40"/>
    </row>
    <row r="2" spans="1:114" ht="18" customHeight="1" x14ac:dyDescent="0.2">
      <c r="A2" s="38"/>
      <c r="B2" s="38"/>
      <c r="C2" s="38"/>
      <c r="D2" s="38"/>
      <c r="E2" s="38"/>
      <c r="F2" s="35"/>
      <c r="G2" s="40"/>
      <c r="H2" s="40"/>
      <c r="I2" s="40"/>
      <c r="J2" s="40"/>
      <c r="K2" s="42"/>
      <c r="L2" s="42"/>
      <c r="M2" s="40"/>
      <c r="N2" s="40"/>
      <c r="O2" s="40"/>
      <c r="P2" s="40"/>
      <c r="Q2" s="41"/>
      <c r="R2" s="41"/>
      <c r="S2" s="42"/>
      <c r="T2" s="42"/>
      <c r="U2" s="43"/>
      <c r="V2" s="43"/>
      <c r="W2" s="40"/>
      <c r="X2" s="40"/>
      <c r="Y2" s="39"/>
      <c r="Z2" s="39"/>
      <c r="AA2" s="41"/>
      <c r="AB2" s="41"/>
      <c r="AC2" s="40"/>
      <c r="AD2" s="40"/>
      <c r="AE2" s="40"/>
      <c r="AF2" s="40"/>
      <c r="AG2" s="41"/>
      <c r="AH2" s="41"/>
      <c r="AI2" s="42"/>
      <c r="AJ2" s="42"/>
      <c r="AK2" s="41"/>
      <c r="AL2" s="41"/>
      <c r="AM2" s="54"/>
      <c r="AN2" s="54"/>
      <c r="AO2" s="40"/>
      <c r="AP2" s="40"/>
      <c r="AQ2" s="40"/>
      <c r="AR2" s="40"/>
      <c r="AS2" s="43"/>
      <c r="AT2" s="43"/>
      <c r="AU2" s="43"/>
      <c r="AV2" s="43"/>
      <c r="AW2" s="42"/>
      <c r="AX2" s="42"/>
      <c r="AY2" s="56"/>
      <c r="AZ2" s="56"/>
      <c r="BA2" s="40"/>
      <c r="BB2" s="40"/>
      <c r="BC2" s="56"/>
      <c r="BD2" s="56"/>
      <c r="BE2" s="40"/>
      <c r="BF2" s="40"/>
      <c r="BG2" s="56"/>
      <c r="BH2" s="56"/>
      <c r="BI2" s="40"/>
      <c r="BJ2" s="40"/>
      <c r="BK2" s="56"/>
      <c r="BL2" s="56"/>
      <c r="BM2" s="56"/>
      <c r="BN2" s="56"/>
      <c r="BO2" s="56"/>
      <c r="BP2" s="56"/>
      <c r="BQ2" s="46"/>
      <c r="BR2" s="47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46"/>
      <c r="CF2" s="47"/>
      <c r="CG2" s="56"/>
      <c r="CH2" s="56"/>
      <c r="CI2" s="56"/>
      <c r="CJ2" s="56"/>
      <c r="CK2" s="40"/>
      <c r="CL2" s="40"/>
      <c r="CM2" s="40"/>
      <c r="CN2" s="40"/>
      <c r="CO2" s="42"/>
      <c r="CP2" s="42"/>
      <c r="CQ2" s="40"/>
      <c r="CR2" s="40"/>
      <c r="CS2" s="41"/>
      <c r="CT2" s="41"/>
      <c r="CU2" s="40"/>
      <c r="CV2" s="40"/>
      <c r="CW2" s="40"/>
      <c r="CX2" s="40"/>
      <c r="CY2" s="54"/>
      <c r="CZ2" s="54"/>
      <c r="DA2" s="40"/>
      <c r="DB2" s="40"/>
      <c r="DC2" s="41"/>
      <c r="DD2" s="41"/>
      <c r="DE2" s="54"/>
      <c r="DF2" s="54"/>
      <c r="DG2" s="39"/>
      <c r="DH2" s="39"/>
      <c r="DI2" s="40"/>
      <c r="DJ2" s="40"/>
    </row>
    <row r="3" spans="1:114" ht="18" customHeight="1" x14ac:dyDescent="0.2">
      <c r="A3" s="6" t="s">
        <v>323</v>
      </c>
      <c r="F3" s="35"/>
      <c r="G3" s="40"/>
      <c r="H3" s="40"/>
      <c r="I3" s="40"/>
      <c r="J3" s="40"/>
      <c r="K3" s="42"/>
      <c r="L3" s="42"/>
      <c r="M3" s="40"/>
      <c r="N3" s="40"/>
      <c r="O3" s="40"/>
      <c r="P3" s="40"/>
      <c r="Q3" s="41"/>
      <c r="R3" s="41"/>
      <c r="S3" s="42"/>
      <c r="T3" s="42"/>
      <c r="U3" s="43"/>
      <c r="V3" s="43"/>
      <c r="W3" s="40"/>
      <c r="X3" s="40"/>
      <c r="Y3" s="39"/>
      <c r="Z3" s="39"/>
      <c r="AA3" s="41"/>
      <c r="AB3" s="41"/>
      <c r="AC3" s="40"/>
      <c r="AD3" s="40"/>
      <c r="AE3" s="40"/>
      <c r="AF3" s="40"/>
      <c r="AG3" s="41"/>
      <c r="AH3" s="41"/>
      <c r="AI3" s="42"/>
      <c r="AJ3" s="42"/>
      <c r="AK3" s="41"/>
      <c r="AL3" s="41"/>
      <c r="AM3" s="54"/>
      <c r="AN3" s="54"/>
      <c r="AO3" s="40"/>
      <c r="AP3" s="40"/>
      <c r="AQ3" s="40"/>
      <c r="AR3" s="40"/>
      <c r="AS3" s="43"/>
      <c r="AT3" s="43"/>
      <c r="AU3" s="43"/>
      <c r="AV3" s="43"/>
      <c r="AW3" s="42"/>
      <c r="AX3" s="42"/>
      <c r="AY3" s="56"/>
      <c r="AZ3" s="56"/>
      <c r="BA3" s="40"/>
      <c r="BB3" s="40"/>
      <c r="BC3" s="56"/>
      <c r="BD3" s="56"/>
      <c r="BE3" s="40"/>
      <c r="BF3" s="40"/>
      <c r="BG3" s="56"/>
      <c r="BH3" s="56"/>
      <c r="BI3" s="40"/>
      <c r="BJ3" s="40"/>
      <c r="BK3" s="56"/>
      <c r="BL3" s="56"/>
      <c r="BM3" s="56"/>
      <c r="BN3" s="56"/>
      <c r="BO3" s="56"/>
      <c r="BP3" s="56"/>
      <c r="BQ3" s="46"/>
      <c r="BR3" s="47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46"/>
      <c r="CF3" s="47"/>
      <c r="CG3" s="56"/>
      <c r="CH3" s="56"/>
      <c r="CI3" s="56"/>
      <c r="CJ3" s="56"/>
      <c r="CK3" s="40"/>
      <c r="CL3" s="40"/>
      <c r="CM3" s="40"/>
      <c r="CN3" s="40"/>
      <c r="CO3" s="42"/>
      <c r="CP3" s="42"/>
      <c r="CQ3" s="40"/>
      <c r="CR3" s="40"/>
      <c r="CS3" s="41"/>
      <c r="CT3" s="41"/>
      <c r="CU3" s="40"/>
      <c r="CV3" s="40"/>
      <c r="CW3" s="40"/>
      <c r="CX3" s="40"/>
      <c r="CY3" s="54"/>
      <c r="CZ3" s="54"/>
      <c r="DA3" s="40"/>
      <c r="DB3" s="40"/>
      <c r="DC3" s="41"/>
      <c r="DD3" s="41"/>
      <c r="DE3" s="54"/>
      <c r="DF3" s="54"/>
      <c r="DG3" s="39"/>
      <c r="DH3" s="39"/>
      <c r="DI3" s="40"/>
      <c r="DJ3" s="40"/>
    </row>
    <row r="4" spans="1:114" ht="18" customHeight="1" x14ac:dyDescent="0.2">
      <c r="F4" s="35"/>
      <c r="G4" s="40"/>
      <c r="H4" s="40"/>
      <c r="I4" s="40"/>
      <c r="J4" s="40"/>
      <c r="K4" s="42"/>
      <c r="L4" s="42"/>
      <c r="M4" s="40"/>
      <c r="N4" s="40"/>
      <c r="O4" s="40"/>
      <c r="P4" s="40"/>
      <c r="Q4" s="41"/>
      <c r="R4" s="41"/>
      <c r="S4" s="42"/>
      <c r="T4" s="42"/>
      <c r="U4" s="43"/>
      <c r="V4" s="43"/>
      <c r="W4" s="40"/>
      <c r="X4" s="40"/>
      <c r="Y4" s="39"/>
      <c r="Z4" s="39"/>
      <c r="AA4" s="41"/>
      <c r="AB4" s="41"/>
      <c r="AC4" s="40"/>
      <c r="AD4" s="40"/>
      <c r="AE4" s="40"/>
      <c r="AF4" s="40"/>
      <c r="AG4" s="41"/>
      <c r="AH4" s="41"/>
      <c r="AI4" s="42"/>
      <c r="AJ4" s="42"/>
      <c r="AK4" s="41"/>
      <c r="AL4" s="41"/>
      <c r="AM4" s="54"/>
      <c r="AN4" s="54"/>
      <c r="AO4" s="40"/>
      <c r="AP4" s="40"/>
      <c r="AQ4" s="40"/>
      <c r="AR4" s="40"/>
      <c r="AS4" s="43"/>
      <c r="AT4" s="43"/>
      <c r="AU4" s="43"/>
      <c r="AV4" s="43"/>
      <c r="AW4" s="42"/>
      <c r="AX4" s="42"/>
      <c r="AY4" s="56"/>
      <c r="AZ4" s="56"/>
      <c r="BA4" s="40"/>
      <c r="BB4" s="40"/>
      <c r="BC4" s="56"/>
      <c r="BD4" s="56"/>
      <c r="BE4" s="40"/>
      <c r="BF4" s="40"/>
      <c r="BG4" s="56"/>
      <c r="BH4" s="56"/>
      <c r="BI4" s="40"/>
      <c r="BJ4" s="40"/>
      <c r="BK4" s="56"/>
      <c r="BL4" s="56"/>
      <c r="BM4" s="56"/>
      <c r="BN4" s="56"/>
      <c r="BO4" s="56"/>
      <c r="BP4" s="56"/>
      <c r="BQ4" s="46"/>
      <c r="BR4" s="47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46"/>
      <c r="CF4" s="47"/>
      <c r="CG4" s="56"/>
      <c r="CH4" s="56"/>
      <c r="CI4" s="56"/>
      <c r="CJ4" s="56"/>
      <c r="CK4" s="40"/>
      <c r="CL4" s="40"/>
      <c r="CM4" s="40"/>
      <c r="CN4" s="40"/>
      <c r="CO4" s="42"/>
      <c r="CP4" s="42"/>
      <c r="CQ4" s="40"/>
      <c r="CR4" s="40"/>
      <c r="CS4" s="41"/>
      <c r="CT4" s="41"/>
      <c r="CU4" s="40"/>
      <c r="CV4" s="40"/>
      <c r="CW4" s="40"/>
      <c r="CX4" s="40"/>
      <c r="CY4" s="54"/>
      <c r="CZ4" s="54"/>
      <c r="DA4" s="40"/>
      <c r="DB4" s="40"/>
      <c r="DC4" s="41"/>
      <c r="DD4" s="41"/>
      <c r="DE4" s="54"/>
      <c r="DF4" s="54"/>
      <c r="DG4" s="39"/>
      <c r="DH4" s="39"/>
      <c r="DI4" s="40"/>
      <c r="DJ4" s="40"/>
    </row>
    <row r="5" spans="1:114" ht="12.75" customHeight="1" x14ac:dyDescent="0.2">
      <c r="G5" s="36">
        <v>42746</v>
      </c>
      <c r="H5" s="37"/>
      <c r="I5" s="36">
        <v>42770</v>
      </c>
      <c r="J5" s="37"/>
      <c r="K5" s="36">
        <v>42784</v>
      </c>
      <c r="L5" s="37"/>
      <c r="M5" s="36">
        <v>42784</v>
      </c>
      <c r="N5" s="37"/>
      <c r="O5" s="36">
        <v>42791</v>
      </c>
      <c r="P5" s="37"/>
      <c r="Q5" s="36">
        <v>42798</v>
      </c>
      <c r="R5" s="37"/>
      <c r="S5" s="36">
        <v>42805</v>
      </c>
      <c r="T5" s="37"/>
      <c r="U5" s="36" t="s">
        <v>324</v>
      </c>
      <c r="V5" s="37"/>
      <c r="W5" s="36">
        <v>42812</v>
      </c>
      <c r="X5" s="37"/>
      <c r="Y5" s="36">
        <v>42818</v>
      </c>
      <c r="Z5" s="37"/>
      <c r="AA5" s="36">
        <v>42819</v>
      </c>
      <c r="AB5" s="37"/>
      <c r="AC5" s="36">
        <v>42826</v>
      </c>
      <c r="AD5" s="37"/>
      <c r="AE5" s="36">
        <v>42833</v>
      </c>
      <c r="AF5" s="37"/>
      <c r="AG5" s="36">
        <v>42836</v>
      </c>
      <c r="AH5" s="37"/>
      <c r="AI5" s="36">
        <v>42841</v>
      </c>
      <c r="AJ5" s="37"/>
      <c r="AK5" s="36">
        <v>42847</v>
      </c>
      <c r="AL5" s="37"/>
      <c r="AM5" s="36">
        <v>42854</v>
      </c>
      <c r="AN5" s="37"/>
      <c r="AO5" s="36">
        <v>42861</v>
      </c>
      <c r="AP5" s="37"/>
      <c r="AQ5" s="36">
        <v>42868</v>
      </c>
      <c r="AR5" s="37"/>
      <c r="AS5" s="36">
        <v>42875</v>
      </c>
      <c r="AT5" s="37"/>
      <c r="AU5" s="36" t="s">
        <v>329</v>
      </c>
      <c r="AV5" s="37"/>
      <c r="AW5" s="36">
        <v>42882</v>
      </c>
      <c r="AX5" s="37"/>
      <c r="AY5" s="36">
        <v>42882</v>
      </c>
      <c r="AZ5" s="37"/>
      <c r="BA5" s="36">
        <v>42888</v>
      </c>
      <c r="BB5" s="37"/>
      <c r="BC5" s="36">
        <v>42917</v>
      </c>
      <c r="BD5" s="37"/>
      <c r="BE5" s="58">
        <v>42924</v>
      </c>
      <c r="BF5" s="59"/>
      <c r="BG5" s="36">
        <v>42924</v>
      </c>
      <c r="BH5" s="37"/>
      <c r="BI5" s="36">
        <v>42931</v>
      </c>
      <c r="BJ5" s="37"/>
      <c r="BK5" s="36">
        <v>42938</v>
      </c>
      <c r="BL5" s="37"/>
      <c r="BM5" s="36">
        <v>42939</v>
      </c>
      <c r="BN5" s="37"/>
      <c r="BO5" s="36">
        <v>42944</v>
      </c>
      <c r="BP5" s="37"/>
      <c r="BQ5" s="36">
        <v>42945</v>
      </c>
      <c r="BR5" s="37"/>
      <c r="BS5" s="36">
        <v>42945</v>
      </c>
      <c r="BT5" s="37"/>
      <c r="BU5" s="58">
        <v>42945</v>
      </c>
      <c r="BV5" s="59"/>
      <c r="BW5" s="45">
        <v>42946</v>
      </c>
      <c r="BX5" s="60"/>
      <c r="BY5" s="58">
        <v>42952</v>
      </c>
      <c r="BZ5" s="59"/>
      <c r="CA5" s="45">
        <v>42952</v>
      </c>
      <c r="CB5" s="60"/>
      <c r="CC5" s="45">
        <v>42959</v>
      </c>
      <c r="CD5" s="60"/>
      <c r="CE5" s="45">
        <v>42987</v>
      </c>
      <c r="CF5" s="60"/>
      <c r="CG5" s="58">
        <v>43001</v>
      </c>
      <c r="CH5" s="59"/>
      <c r="CI5" s="45">
        <v>43002</v>
      </c>
      <c r="CJ5" s="60"/>
      <c r="CK5" s="45">
        <v>43008</v>
      </c>
      <c r="CL5" s="60"/>
      <c r="CM5" s="36">
        <v>43022</v>
      </c>
      <c r="CN5" s="36"/>
      <c r="CO5" s="36">
        <v>43029</v>
      </c>
      <c r="CP5" s="37"/>
      <c r="CQ5" s="36">
        <v>43036</v>
      </c>
      <c r="CR5" s="36"/>
      <c r="CS5" s="36">
        <v>42678</v>
      </c>
      <c r="CT5" s="36"/>
      <c r="CU5" s="36">
        <v>43050</v>
      </c>
      <c r="CV5" s="37"/>
      <c r="CW5" s="36">
        <v>43057</v>
      </c>
      <c r="CX5" s="37"/>
      <c r="CY5" s="36">
        <v>42699</v>
      </c>
      <c r="CZ5" s="36"/>
      <c r="DA5" s="36">
        <v>43071</v>
      </c>
      <c r="DB5" s="37"/>
      <c r="DC5" s="36">
        <v>43078</v>
      </c>
      <c r="DD5" s="36"/>
      <c r="DE5" s="36">
        <v>43085</v>
      </c>
      <c r="DF5" s="36"/>
      <c r="DG5" s="36">
        <v>43085</v>
      </c>
      <c r="DH5" s="36"/>
      <c r="DI5" s="36">
        <v>43085</v>
      </c>
      <c r="DJ5" s="36"/>
    </row>
    <row r="6" spans="1:11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s="15" t="s">
        <v>75</v>
      </c>
      <c r="BF6" s="15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s="15" t="s">
        <v>75</v>
      </c>
      <c r="BV6" s="15" t="s">
        <v>79</v>
      </c>
      <c r="BW6" s="9" t="s">
        <v>75</v>
      </c>
      <c r="BX6" s="9" t="s">
        <v>79</v>
      </c>
      <c r="BY6" s="15" t="s">
        <v>75</v>
      </c>
      <c r="BZ6" s="15" t="s">
        <v>79</v>
      </c>
      <c r="CA6" s="9" t="s">
        <v>75</v>
      </c>
      <c r="CB6" s="9" t="s">
        <v>79</v>
      </c>
      <c r="CC6" s="9" t="s">
        <v>75</v>
      </c>
      <c r="CD6" s="9" t="s">
        <v>79</v>
      </c>
      <c r="CE6" s="9" t="s">
        <v>75</v>
      </c>
      <c r="CF6" s="9" t="s">
        <v>79</v>
      </c>
      <c r="CG6" s="15" t="s">
        <v>75</v>
      </c>
      <c r="CH6" s="15" t="s">
        <v>79</v>
      </c>
      <c r="CI6" s="9" t="s">
        <v>75</v>
      </c>
      <c r="CJ6" s="9" t="s">
        <v>79</v>
      </c>
      <c r="CK6" s="9" t="s">
        <v>75</v>
      </c>
      <c r="CL6" s="9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</row>
    <row r="7" spans="1:114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14" ht="12.75" hidden="1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G8+I8+K8+M8+O8+Q8+S8+U8+W8+Y8+AA8+AC8+AG8+AQ8+BU8+CC8+CM8+AW8+BE8+BG8+AS8+CS8+BA8+BQ8+DU8+DW8+DY8+EA8+EC8+EE8+EG8+BO8+BS8+BW8+BY8+CA8+CG8+CI8+CK8+CQ8+CW8+CY8+DA8+DC8+DE8+DG8+DI8+DK8+DM8+DO8+DQ8+DS8+AE8+AO8+BI8+CU8+AI8+AK8+AM8+AU8+AY8+BC8+BK8+BM8+CE8</f>
        <v>0</v>
      </c>
    </row>
    <row r="9" spans="1:114" ht="12.75" hidden="1" customHeight="1" x14ac:dyDescent="0.2">
      <c r="A9" s="3" t="s">
        <v>10</v>
      </c>
      <c r="B9" s="4" t="s">
        <v>151</v>
      </c>
      <c r="C9" s="4" t="s">
        <v>7</v>
      </c>
      <c r="D9" s="4" t="s">
        <v>8</v>
      </c>
      <c r="E9" s="4" t="s">
        <v>116</v>
      </c>
      <c r="F9" s="8">
        <f t="shared" ref="F9:F47" si="0">G9+I9+K9+M9+O9+Q9+S9+U9+W9+Y9+AA9+AC9+AG9+AQ9+BU9+CC9+CM9+AW9+BE9+BG9+AS9+CS9+BA9+BQ9+DU9+DW9+DY9+EA9+EC9+EE9+EG9+BO9+BS9+BW9+BY9+CA9+CG9+CI9+CK9+CQ9+CW9+CY9+DA9+DC9+DE9+DG9+DI9+DK9+DM9+DO9+DQ9+DS9+AE9+AO9+BI9+CU9+AI9+AK9+AM9+AU9+AY9+BC9+BK9+BM9+CE9</f>
        <v>0</v>
      </c>
    </row>
    <row r="10" spans="1:11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39.5</v>
      </c>
      <c r="G10">
        <v>3</v>
      </c>
      <c r="H10" t="s">
        <v>233</v>
      </c>
      <c r="O10" s="11">
        <v>3.5</v>
      </c>
      <c r="P10" t="s">
        <v>233</v>
      </c>
      <c r="AA10">
        <v>6</v>
      </c>
      <c r="AB10" t="s">
        <v>233</v>
      </c>
      <c r="AG10">
        <v>6</v>
      </c>
      <c r="AH10" t="s">
        <v>233</v>
      </c>
      <c r="AS10">
        <v>6</v>
      </c>
      <c r="AT10" t="s">
        <v>328</v>
      </c>
      <c r="CM10" s="11">
        <v>2.5</v>
      </c>
      <c r="CN10" t="s">
        <v>233</v>
      </c>
      <c r="CS10">
        <v>4</v>
      </c>
      <c r="CT10" t="s">
        <v>77</v>
      </c>
      <c r="CU10" s="11">
        <v>2.5</v>
      </c>
      <c r="CV10" t="s">
        <v>233</v>
      </c>
      <c r="DG10">
        <v>6</v>
      </c>
      <c r="DH10" t="s">
        <v>77</v>
      </c>
    </row>
    <row r="11" spans="1:114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25.5</v>
      </c>
      <c r="Y11">
        <v>3</v>
      </c>
      <c r="Z11" t="s">
        <v>78</v>
      </c>
      <c r="AA11">
        <v>6</v>
      </c>
      <c r="AB11" t="s">
        <v>78</v>
      </c>
      <c r="AK11">
        <v>9</v>
      </c>
      <c r="AL11" t="s">
        <v>78</v>
      </c>
      <c r="AW11" s="11">
        <v>7.5</v>
      </c>
      <c r="AX11" t="s">
        <v>78</v>
      </c>
    </row>
    <row r="12" spans="1:11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24</v>
      </c>
      <c r="Q12">
        <v>7</v>
      </c>
      <c r="R12" t="s">
        <v>233</v>
      </c>
      <c r="AK12">
        <v>5</v>
      </c>
      <c r="AL12" t="s">
        <v>233</v>
      </c>
      <c r="AQ12">
        <v>3</v>
      </c>
      <c r="AR12" t="s">
        <v>233</v>
      </c>
      <c r="DC12">
        <v>9</v>
      </c>
      <c r="DD12" t="s">
        <v>233</v>
      </c>
    </row>
    <row r="13" spans="1:114" ht="12.75" hidden="1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14" ht="12.75" hidden="1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14" ht="12.75" hidden="1" customHeight="1" x14ac:dyDescent="0.2">
      <c r="A15" s="3" t="s">
        <v>26</v>
      </c>
      <c r="B15" s="4" t="s">
        <v>157</v>
      </c>
      <c r="C15" s="4" t="s">
        <v>7</v>
      </c>
      <c r="D15" s="4" t="s">
        <v>8</v>
      </c>
      <c r="E15" s="4" t="s">
        <v>116</v>
      </c>
      <c r="F15" s="8">
        <f t="shared" si="0"/>
        <v>0</v>
      </c>
    </row>
    <row r="16" spans="1:114" ht="12.75" hidden="1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0</v>
      </c>
    </row>
    <row r="17" spans="1:110" ht="12.75" hidden="1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10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12</v>
      </c>
      <c r="DE18">
        <v>12</v>
      </c>
      <c r="DF18" t="s">
        <v>233</v>
      </c>
    </row>
    <row r="19" spans="1:110" ht="12.75" hidden="1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10" ht="12.75" hidden="1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10" ht="12.75" hidden="1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13.5</v>
      </c>
      <c r="I21">
        <v>4.5</v>
      </c>
      <c r="J21" t="s">
        <v>233</v>
      </c>
      <c r="AK21">
        <v>9</v>
      </c>
      <c r="AL21" t="s">
        <v>233</v>
      </c>
    </row>
    <row r="22" spans="1:110" ht="12.75" hidden="1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10" ht="12.75" hidden="1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10" ht="12.75" hidden="1" customHeight="1" x14ac:dyDescent="0.2">
      <c r="A24" s="3" t="s">
        <v>49</v>
      </c>
      <c r="B24" s="4" t="s">
        <v>51</v>
      </c>
      <c r="C24" s="4" t="s">
        <v>7</v>
      </c>
      <c r="D24" s="4" t="s">
        <v>8</v>
      </c>
      <c r="E24" s="4" t="s">
        <v>50</v>
      </c>
      <c r="F24" s="8">
        <f t="shared" si="0"/>
        <v>0</v>
      </c>
    </row>
    <row r="25" spans="1:110" ht="12.75" hidden="1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110" ht="12.75" hidden="1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10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5</v>
      </c>
      <c r="I27">
        <v>5</v>
      </c>
      <c r="J27" t="s">
        <v>233</v>
      </c>
    </row>
    <row r="28" spans="1:110" ht="12.75" hidden="1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10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25</v>
      </c>
      <c r="I29" s="11">
        <v>0.5</v>
      </c>
      <c r="J29" t="s">
        <v>233</v>
      </c>
      <c r="Q29">
        <v>7</v>
      </c>
      <c r="R29" t="s">
        <v>233</v>
      </c>
      <c r="AO29" s="11">
        <v>2.5</v>
      </c>
      <c r="AP29" t="s">
        <v>233</v>
      </c>
      <c r="AQ29">
        <v>2</v>
      </c>
      <c r="AR29" t="s">
        <v>233</v>
      </c>
      <c r="DC29">
        <v>13</v>
      </c>
      <c r="DD29" t="s">
        <v>233</v>
      </c>
    </row>
    <row r="30" spans="1:110" ht="12.75" hidden="1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10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101</v>
      </c>
      <c r="H31" s="4"/>
      <c r="J31" s="4"/>
      <c r="L31" s="4"/>
      <c r="N31" s="4"/>
      <c r="U31">
        <v>24</v>
      </c>
      <c r="V31" t="s">
        <v>233</v>
      </c>
      <c r="AM31">
        <v>27</v>
      </c>
      <c r="AN31" t="s">
        <v>77</v>
      </c>
      <c r="AS31">
        <v>6</v>
      </c>
      <c r="AT31" t="s">
        <v>233</v>
      </c>
      <c r="CY31">
        <v>24</v>
      </c>
      <c r="CZ31" s="9" t="s">
        <v>77</v>
      </c>
      <c r="DC31">
        <v>20</v>
      </c>
      <c r="DD31" t="s">
        <v>77</v>
      </c>
    </row>
    <row r="32" spans="1:110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65</v>
      </c>
      <c r="AS32">
        <v>18</v>
      </c>
      <c r="AT32" t="s">
        <v>327</v>
      </c>
      <c r="AU32">
        <v>16</v>
      </c>
      <c r="AV32" t="s">
        <v>330</v>
      </c>
      <c r="CS32">
        <v>4</v>
      </c>
      <c r="CT32" t="s">
        <v>233</v>
      </c>
      <c r="DE32">
        <v>27</v>
      </c>
      <c r="DF32" t="s">
        <v>77</v>
      </c>
    </row>
    <row r="33" spans="1:114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12</v>
      </c>
      <c r="AS33">
        <v>12</v>
      </c>
      <c r="AT33" t="s">
        <v>233</v>
      </c>
    </row>
    <row r="34" spans="1:114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80.5</v>
      </c>
      <c r="K34">
        <v>9</v>
      </c>
      <c r="L34" t="s">
        <v>233</v>
      </c>
      <c r="Q34">
        <v>10</v>
      </c>
      <c r="R34" t="s">
        <v>233</v>
      </c>
      <c r="AC34" s="11">
        <v>3.5</v>
      </c>
      <c r="AD34" t="s">
        <v>233</v>
      </c>
      <c r="AE34" s="11">
        <v>2.5</v>
      </c>
      <c r="AF34" t="s">
        <v>233</v>
      </c>
      <c r="AM34">
        <v>19</v>
      </c>
      <c r="AN34" t="s">
        <v>233</v>
      </c>
      <c r="AO34">
        <v>3</v>
      </c>
      <c r="AP34" t="s">
        <v>233</v>
      </c>
      <c r="AQ34">
        <v>5</v>
      </c>
      <c r="AR34" t="s">
        <v>233</v>
      </c>
      <c r="BA34" s="11">
        <v>2.5</v>
      </c>
      <c r="BB34" t="s">
        <v>233</v>
      </c>
      <c r="CE34">
        <v>5</v>
      </c>
      <c r="CF34" s="9" t="s">
        <v>233</v>
      </c>
      <c r="CK34">
        <v>4</v>
      </c>
      <c r="CL34" s="9" t="s">
        <v>233</v>
      </c>
      <c r="DC34">
        <v>17</v>
      </c>
      <c r="DD34" t="s">
        <v>233</v>
      </c>
    </row>
    <row r="35" spans="1:114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64.5</v>
      </c>
      <c r="S35" s="11">
        <v>7.5</v>
      </c>
      <c r="T35" t="s">
        <v>233</v>
      </c>
      <c r="AC35" s="11">
        <v>3.5</v>
      </c>
      <c r="AD35" t="s">
        <v>233</v>
      </c>
      <c r="AE35" s="11">
        <v>2.5</v>
      </c>
      <c r="AF35" t="s">
        <v>233</v>
      </c>
      <c r="AM35">
        <v>9</v>
      </c>
      <c r="AN35" t="s">
        <v>233</v>
      </c>
      <c r="AO35">
        <v>3</v>
      </c>
      <c r="AP35" t="s">
        <v>233</v>
      </c>
      <c r="BI35">
        <v>2</v>
      </c>
      <c r="BJ35" t="s">
        <v>233</v>
      </c>
      <c r="BQ35">
        <v>2</v>
      </c>
      <c r="BR35" t="s">
        <v>233</v>
      </c>
      <c r="CY35">
        <v>6</v>
      </c>
      <c r="CZ35" s="9" t="s">
        <v>233</v>
      </c>
      <c r="DC35">
        <v>6</v>
      </c>
      <c r="DD35" t="s">
        <v>233</v>
      </c>
      <c r="DE35">
        <v>21</v>
      </c>
      <c r="DF35" t="s">
        <v>233</v>
      </c>
      <c r="DI35">
        <v>2</v>
      </c>
      <c r="DJ35" t="s">
        <v>233</v>
      </c>
    </row>
    <row r="36" spans="1:114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169</v>
      </c>
      <c r="G36">
        <v>3</v>
      </c>
      <c r="H36" t="s">
        <v>233</v>
      </c>
      <c r="I36">
        <v>5</v>
      </c>
      <c r="J36" t="s">
        <v>233</v>
      </c>
      <c r="K36">
        <v>9</v>
      </c>
      <c r="L36" t="s">
        <v>233</v>
      </c>
      <c r="O36" s="11">
        <v>3.5</v>
      </c>
      <c r="P36" t="s">
        <v>233</v>
      </c>
      <c r="Q36">
        <v>6</v>
      </c>
      <c r="R36" t="s">
        <v>233</v>
      </c>
      <c r="S36">
        <v>9</v>
      </c>
      <c r="T36" t="s">
        <v>233</v>
      </c>
      <c r="Y36">
        <v>3</v>
      </c>
      <c r="Z36" t="s">
        <v>233</v>
      </c>
      <c r="AA36">
        <v>6</v>
      </c>
      <c r="AB36" t="s">
        <v>233</v>
      </c>
      <c r="AC36" s="11">
        <v>3.5</v>
      </c>
      <c r="AD36" t="s">
        <v>233</v>
      </c>
      <c r="AK36">
        <v>9</v>
      </c>
      <c r="AL36" t="s">
        <v>233</v>
      </c>
      <c r="AO36" s="11">
        <v>1.5</v>
      </c>
      <c r="AP36" t="s">
        <v>233</v>
      </c>
      <c r="AQ36">
        <v>5</v>
      </c>
      <c r="AR36" t="s">
        <v>233</v>
      </c>
      <c r="AW36">
        <v>3</v>
      </c>
      <c r="AX36" t="s">
        <v>233</v>
      </c>
      <c r="AY36">
        <v>3</v>
      </c>
      <c r="AZ36" t="s">
        <v>233</v>
      </c>
      <c r="BA36" s="11">
        <v>2.5</v>
      </c>
      <c r="BB36" t="s">
        <v>233</v>
      </c>
      <c r="BC36">
        <v>3</v>
      </c>
      <c r="BD36" t="s">
        <v>233</v>
      </c>
      <c r="BG36">
        <v>3</v>
      </c>
      <c r="BH36" t="s">
        <v>233</v>
      </c>
      <c r="BK36">
        <v>3</v>
      </c>
      <c r="BL36" t="s">
        <v>233</v>
      </c>
      <c r="BM36">
        <v>3</v>
      </c>
      <c r="BN36" t="s">
        <v>233</v>
      </c>
      <c r="BO36">
        <v>3</v>
      </c>
      <c r="BP36" t="s">
        <v>233</v>
      </c>
      <c r="BS36">
        <v>3</v>
      </c>
      <c r="BT36" t="s">
        <v>233</v>
      </c>
      <c r="BW36">
        <v>3</v>
      </c>
      <c r="BX36" t="s">
        <v>233</v>
      </c>
      <c r="CA36">
        <v>3</v>
      </c>
      <c r="CB36" t="s">
        <v>233</v>
      </c>
      <c r="CC36">
        <v>3</v>
      </c>
      <c r="CD36" t="s">
        <v>233</v>
      </c>
      <c r="CI36">
        <v>3</v>
      </c>
      <c r="CJ36" t="s">
        <v>233</v>
      </c>
      <c r="CK36">
        <v>4</v>
      </c>
      <c r="CL36" s="9" t="s">
        <v>233</v>
      </c>
      <c r="CM36" s="11">
        <v>2.5</v>
      </c>
      <c r="CN36" t="s">
        <v>233</v>
      </c>
      <c r="CQ36" s="11">
        <v>2.5</v>
      </c>
      <c r="CR36" t="s">
        <v>233</v>
      </c>
      <c r="CS36">
        <v>4</v>
      </c>
      <c r="CT36" t="s">
        <v>233</v>
      </c>
      <c r="CU36" s="11">
        <v>2.5</v>
      </c>
      <c r="CV36" t="s">
        <v>233</v>
      </c>
      <c r="CY36">
        <v>12</v>
      </c>
      <c r="CZ36" s="9" t="s">
        <v>233</v>
      </c>
      <c r="DA36" s="11">
        <v>1.5</v>
      </c>
      <c r="DB36" t="s">
        <v>233</v>
      </c>
      <c r="DC36">
        <v>15</v>
      </c>
      <c r="DD36" t="s">
        <v>233</v>
      </c>
      <c r="DE36">
        <v>21</v>
      </c>
      <c r="DF36" t="s">
        <v>233</v>
      </c>
      <c r="DI36">
        <v>2</v>
      </c>
      <c r="DJ36" t="s">
        <v>233</v>
      </c>
    </row>
    <row r="37" spans="1:114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18</v>
      </c>
      <c r="K37">
        <v>3</v>
      </c>
      <c r="L37" t="s">
        <v>233</v>
      </c>
      <c r="CK37">
        <v>2</v>
      </c>
      <c r="CL37" s="9" t="s">
        <v>233</v>
      </c>
      <c r="CM37">
        <v>1</v>
      </c>
      <c r="CN37" t="s">
        <v>233</v>
      </c>
      <c r="CY37">
        <v>6</v>
      </c>
      <c r="CZ37" s="9" t="s">
        <v>233</v>
      </c>
      <c r="DE37">
        <v>6</v>
      </c>
      <c r="DF37" t="s">
        <v>233</v>
      </c>
    </row>
    <row r="38" spans="1:114" ht="12.75" hidden="1" customHeight="1" x14ac:dyDescent="0.2">
      <c r="A38" s="3" t="s">
        <v>148</v>
      </c>
      <c r="B38" s="4" t="s">
        <v>149</v>
      </c>
      <c r="C38" s="4" t="s">
        <v>7</v>
      </c>
      <c r="D38" s="4" t="s">
        <v>8</v>
      </c>
      <c r="E38" s="4" t="s">
        <v>116</v>
      </c>
      <c r="F38" s="8">
        <f t="shared" si="0"/>
        <v>0</v>
      </c>
    </row>
    <row r="39" spans="1:114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12.5</v>
      </c>
      <c r="AW39">
        <v>7.5</v>
      </c>
      <c r="AX39" t="s">
        <v>233</v>
      </c>
      <c r="CE39">
        <v>5</v>
      </c>
      <c r="CF39" s="9" t="s">
        <v>233</v>
      </c>
    </row>
    <row r="40" spans="1:114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13.5</v>
      </c>
      <c r="AK40">
        <v>3</v>
      </c>
      <c r="AL40" t="s">
        <v>233</v>
      </c>
      <c r="AO40">
        <v>2</v>
      </c>
      <c r="AP40" t="s">
        <v>233</v>
      </c>
      <c r="AW40">
        <v>4.5</v>
      </c>
      <c r="AX40" t="s">
        <v>233</v>
      </c>
      <c r="CS40">
        <v>4</v>
      </c>
      <c r="CT40" t="s">
        <v>233</v>
      </c>
    </row>
    <row r="41" spans="1:114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20.5</v>
      </c>
      <c r="DA41" s="11">
        <v>1.5</v>
      </c>
      <c r="DB41" t="s">
        <v>233</v>
      </c>
      <c r="DE41">
        <v>19</v>
      </c>
      <c r="DF41" t="s">
        <v>233</v>
      </c>
    </row>
    <row r="42" spans="1:114" ht="12.75" customHeight="1" x14ac:dyDescent="0.2">
      <c r="A42" s="3" t="s">
        <v>216</v>
      </c>
      <c r="B42" s="4" t="s">
        <v>217</v>
      </c>
      <c r="C42" s="4" t="s">
        <v>7</v>
      </c>
      <c r="D42" s="4" t="s">
        <v>12</v>
      </c>
      <c r="E42" s="4" t="s">
        <v>135</v>
      </c>
      <c r="F42" s="8">
        <f t="shared" si="0"/>
        <v>7.5</v>
      </c>
      <c r="K42">
        <v>6</v>
      </c>
      <c r="L42" t="s">
        <v>233</v>
      </c>
      <c r="S42" s="11">
        <v>1.5</v>
      </c>
      <c r="T42" t="s">
        <v>233</v>
      </c>
    </row>
    <row r="43" spans="1:114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10</v>
      </c>
      <c r="K43" s="11"/>
      <c r="DE43">
        <v>8</v>
      </c>
      <c r="DF43" t="s">
        <v>233</v>
      </c>
      <c r="DI43">
        <v>2</v>
      </c>
      <c r="DJ43" t="s">
        <v>233</v>
      </c>
    </row>
    <row r="44" spans="1:114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34</v>
      </c>
      <c r="Q44">
        <v>5</v>
      </c>
      <c r="R44" t="s">
        <v>233</v>
      </c>
      <c r="CE44">
        <v>5</v>
      </c>
      <c r="CF44" s="9" t="s">
        <v>233</v>
      </c>
      <c r="CY44">
        <v>24</v>
      </c>
      <c r="CZ44" s="9" t="s">
        <v>233</v>
      </c>
    </row>
    <row r="45" spans="1:114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31</v>
      </c>
      <c r="S45">
        <v>9</v>
      </c>
      <c r="T45" t="s">
        <v>233</v>
      </c>
      <c r="AM45">
        <v>22</v>
      </c>
      <c r="AN45" t="s">
        <v>233</v>
      </c>
    </row>
    <row r="46" spans="1:114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53</v>
      </c>
      <c r="F46" s="8">
        <f t="shared" si="0"/>
        <v>53.5</v>
      </c>
      <c r="AM46">
        <v>22</v>
      </c>
      <c r="AN46" t="s">
        <v>233</v>
      </c>
      <c r="AW46">
        <v>7.5</v>
      </c>
      <c r="AX46" t="s">
        <v>233</v>
      </c>
      <c r="CY46">
        <v>24</v>
      </c>
      <c r="CZ46" s="9" t="s">
        <v>78</v>
      </c>
    </row>
    <row r="47" spans="1:114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116</v>
      </c>
      <c r="F47" s="8">
        <f t="shared" si="0"/>
        <v>33</v>
      </c>
      <c r="AM47">
        <v>9</v>
      </c>
      <c r="AN47" t="s">
        <v>233</v>
      </c>
      <c r="CY47">
        <v>24</v>
      </c>
      <c r="CZ47" s="9" t="s">
        <v>233</v>
      </c>
    </row>
    <row r="48" spans="1:114" ht="12.75" customHeight="1" x14ac:dyDescent="0.2"/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</sheetData>
  <autoFilter ref="A7:EH47" xr:uid="{00000000-0009-0000-0000-000007000000}">
    <filterColumn colId="3">
      <filters>
        <filter val="Aktīvs"/>
      </filters>
    </filterColumn>
  </autoFilter>
  <mergeCells count="110">
    <mergeCell ref="DG1:DH4"/>
    <mergeCell ref="DI1:DJ4"/>
    <mergeCell ref="DC5:DD5"/>
    <mergeCell ref="DE5:DF5"/>
    <mergeCell ref="DG5:DH5"/>
    <mergeCell ref="DI5:DJ5"/>
    <mergeCell ref="CY1:CZ4"/>
    <mergeCell ref="CY5:CZ5"/>
    <mergeCell ref="DA1:DB4"/>
    <mergeCell ref="DA5:DB5"/>
    <mergeCell ref="DC1:DD4"/>
    <mergeCell ref="DE1:DF4"/>
    <mergeCell ref="CS1:CT4"/>
    <mergeCell ref="CS5:CT5"/>
    <mergeCell ref="CU1:CV4"/>
    <mergeCell ref="CU5:CV5"/>
    <mergeCell ref="CW1:CX4"/>
    <mergeCell ref="CW5:CX5"/>
    <mergeCell ref="CQ1:CR4"/>
    <mergeCell ref="CQ5:CR5"/>
    <mergeCell ref="BS1:BT4"/>
    <mergeCell ref="BS5:BT5"/>
    <mergeCell ref="CE1:CF4"/>
    <mergeCell ref="CE5:CF5"/>
    <mergeCell ref="BY1:BZ4"/>
    <mergeCell ref="CA1:CB4"/>
    <mergeCell ref="BW1:BX4"/>
    <mergeCell ref="BW5:BX5"/>
    <mergeCell ref="CK1:CL4"/>
    <mergeCell ref="CK5:CL5"/>
    <mergeCell ref="CI1:CJ4"/>
    <mergeCell ref="CI5:CJ5"/>
    <mergeCell ref="CC1:CD4"/>
    <mergeCell ref="CC5:CD5"/>
    <mergeCell ref="BU1:BV4"/>
    <mergeCell ref="BU5:BV5"/>
    <mergeCell ref="BI5:BJ5"/>
    <mergeCell ref="BA1:BB4"/>
    <mergeCell ref="BA5:BB5"/>
    <mergeCell ref="AU1:AV4"/>
    <mergeCell ref="AU5:AV5"/>
    <mergeCell ref="AS1:AT4"/>
    <mergeCell ref="AS5:AT5"/>
    <mergeCell ref="BC1:BD4"/>
    <mergeCell ref="BC5:BD5"/>
    <mergeCell ref="AW1:AX4"/>
    <mergeCell ref="AW5:AX5"/>
    <mergeCell ref="BE1:BF4"/>
    <mergeCell ref="BG1:BH4"/>
    <mergeCell ref="BI1:BJ4"/>
    <mergeCell ref="BE5:BF5"/>
    <mergeCell ref="AK1:AL4"/>
    <mergeCell ref="AK5:AL5"/>
    <mergeCell ref="AY1:AZ4"/>
    <mergeCell ref="AY5:AZ5"/>
    <mergeCell ref="AO1:AP4"/>
    <mergeCell ref="AQ1:AR4"/>
    <mergeCell ref="AO5:AP5"/>
    <mergeCell ref="AQ5:AR5"/>
    <mergeCell ref="BG5:BH5"/>
    <mergeCell ref="AE5:AF5"/>
    <mergeCell ref="U1:V4"/>
    <mergeCell ref="U5:V5"/>
    <mergeCell ref="Y1:Z4"/>
    <mergeCell ref="Y5:Z5"/>
    <mergeCell ref="AA1:AB4"/>
    <mergeCell ref="AA5:AB5"/>
    <mergeCell ref="W1:X4"/>
    <mergeCell ref="AI1:AJ4"/>
    <mergeCell ref="AI5:AJ5"/>
    <mergeCell ref="A1:E2"/>
    <mergeCell ref="F1:F4"/>
    <mergeCell ref="G1:H4"/>
    <mergeCell ref="I1:J4"/>
    <mergeCell ref="K1:L4"/>
    <mergeCell ref="G5:H5"/>
    <mergeCell ref="I5:J5"/>
    <mergeCell ref="K5:L5"/>
    <mergeCell ref="AM1:AN4"/>
    <mergeCell ref="AM5:AN5"/>
    <mergeCell ref="AG1:AH4"/>
    <mergeCell ref="AG5:AH5"/>
    <mergeCell ref="O1:P4"/>
    <mergeCell ref="O5:P5"/>
    <mergeCell ref="Q5:R5"/>
    <mergeCell ref="S5:T5"/>
    <mergeCell ref="M5:N5"/>
    <mergeCell ref="M1:N4"/>
    <mergeCell ref="S1:T4"/>
    <mergeCell ref="W5:X5"/>
    <mergeCell ref="Q1:R4"/>
    <mergeCell ref="AC1:AD4"/>
    <mergeCell ref="AE1:AF4"/>
    <mergeCell ref="AC5:AD5"/>
    <mergeCell ref="CG1:CH4"/>
    <mergeCell ref="CG5:CH5"/>
    <mergeCell ref="CO1:CP4"/>
    <mergeCell ref="CO5:CP5"/>
    <mergeCell ref="BY5:BZ5"/>
    <mergeCell ref="CA5:CB5"/>
    <mergeCell ref="CM1:CN4"/>
    <mergeCell ref="CM5:CN5"/>
    <mergeCell ref="BK1:BL4"/>
    <mergeCell ref="BK5:BL5"/>
    <mergeCell ref="BM1:BN4"/>
    <mergeCell ref="BM5:BN5"/>
    <mergeCell ref="BQ1:BR4"/>
    <mergeCell ref="BQ5:BR5"/>
    <mergeCell ref="BO1:BP4"/>
    <mergeCell ref="BO5:BP5"/>
  </mergeCells>
  <conditionalFormatting sqref="C8:C47">
    <cfRule type="cellIs" dxfId="61" priority="7" stopIfTrue="1" operator="equal">
      <formula>"Starptautiskā"</formula>
    </cfRule>
    <cfRule type="cellIs" dxfId="60" priority="8" stopIfTrue="1" operator="equal">
      <formula>"Nacionālā"</formula>
    </cfRule>
  </conditionalFormatting>
  <conditionalFormatting sqref="D8:D47">
    <cfRule type="cellIs" dxfId="59" priority="16" stopIfTrue="1" operator="equal">
      <formula>"Neaktīvs"</formula>
    </cfRule>
    <cfRule type="cellIs" dxfId="58" priority="17" stopIfTrue="1" operator="equal">
      <formula>"Aktīvs"</formula>
    </cfRule>
  </conditionalFormatting>
  <conditionalFormatting sqref="F1:F65536">
    <cfRule type="cellIs" dxfId="57" priority="1" stopIfTrue="1" operator="equal">
      <formula>0</formula>
    </cfRule>
    <cfRule type="cellIs" dxfId="56" priority="2" stopIfTrue="1" operator="between">
      <formula>0</formula>
      <formula>9.5</formula>
    </cfRule>
    <cfRule type="cellIs" dxfId="55" priority="3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EV6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DC1" sqref="DC1:DD4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2.85546875" customWidth="1"/>
    <col min="4" max="4" width="8.140625" bestFit="1" customWidth="1"/>
    <col min="5" max="5" width="12.85546875" bestFit="1" customWidth="1"/>
    <col min="6" max="6" width="6.42578125" customWidth="1"/>
    <col min="7" max="7" width="4.5703125" bestFit="1" customWidth="1"/>
    <col min="8" max="8" width="3.85546875" bestFit="1" customWidth="1"/>
    <col min="9" max="9" width="2.85546875" bestFit="1" customWidth="1"/>
    <col min="10" max="10" width="3.85546875" bestFit="1" customWidth="1"/>
    <col min="11" max="11" width="4.570312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2.85546875" bestFit="1" customWidth="1"/>
    <col min="16" max="16" width="3.85546875" bestFit="1" customWidth="1"/>
    <col min="17" max="18" width="3.85546875" customWidth="1"/>
    <col min="19" max="19" width="2.85546875" bestFit="1" customWidth="1"/>
    <col min="20" max="20" width="3.85546875" bestFit="1" customWidth="1"/>
    <col min="21" max="21" width="3.5703125" bestFit="1" customWidth="1"/>
    <col min="22" max="22" width="3.85546875" bestFit="1" customWidth="1"/>
    <col min="23" max="23" width="4.5703125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4.5703125" bestFit="1" customWidth="1"/>
    <col min="28" max="28" width="3.85546875" customWidth="1"/>
    <col min="29" max="29" width="2.85546875" bestFit="1" customWidth="1"/>
    <col min="30" max="30" width="3.85546875" customWidth="1"/>
    <col min="31" max="31" width="3.5703125" bestFit="1" customWidth="1"/>
    <col min="32" max="32" width="3.85546875" bestFit="1" customWidth="1"/>
    <col min="33" max="33" width="2.85546875" bestFit="1" customWidth="1"/>
    <col min="34" max="34" width="3.85546875" bestFit="1" customWidth="1"/>
    <col min="35" max="35" width="2.85546875" bestFit="1" customWidth="1"/>
    <col min="36" max="36" width="4.85546875" customWidth="1"/>
    <col min="37" max="37" width="3.5703125" bestFit="1" customWidth="1"/>
    <col min="38" max="38" width="3.85546875" bestFit="1" customWidth="1"/>
    <col min="39" max="40" width="3.5703125" customWidth="1"/>
    <col min="41" max="41" width="2.85546875" bestFit="1" customWidth="1"/>
    <col min="42" max="44" width="4.7109375" customWidth="1"/>
    <col min="45" max="52" width="3.85546875" customWidth="1"/>
    <col min="53" max="53" width="4.5703125" bestFit="1" customWidth="1"/>
    <col min="54" max="54" width="3.85546875" bestFit="1" customWidth="1"/>
    <col min="55" max="55" width="2.85546875" bestFit="1" customWidth="1"/>
    <col min="56" max="56" width="3.85546875" customWidth="1"/>
    <col min="57" max="57" width="2.85546875" bestFit="1" customWidth="1"/>
    <col min="58" max="58" width="3.85546875" bestFit="1" customWidth="1"/>
    <col min="59" max="59" width="2.85546875" bestFit="1" customWidth="1"/>
    <col min="60" max="60" width="3.85546875" bestFit="1" customWidth="1"/>
    <col min="61" max="61" width="2.85546875" bestFit="1" customWidth="1"/>
    <col min="62" max="62" width="3.85546875" customWidth="1"/>
    <col min="63" max="63" width="2.85546875" bestFit="1" customWidth="1"/>
    <col min="64" max="64" width="3.85546875" bestFit="1" customWidth="1"/>
    <col min="65" max="65" width="2.85546875" bestFit="1" customWidth="1"/>
    <col min="66" max="66" width="3.85546875" customWidth="1"/>
    <col min="67" max="67" width="2.85546875" bestFit="1" customWidth="1"/>
    <col min="68" max="68" width="3.85546875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3.5703125" bestFit="1" customWidth="1"/>
    <col min="102" max="102" width="3.85546875" bestFit="1" customWidth="1"/>
    <col min="103" max="104" width="3.85546875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4.85546875" customWidth="1"/>
    <col min="109" max="109" width="4.570312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4.5703125" bestFit="1" customWidth="1"/>
    <col min="122" max="122" width="3.85546875" bestFit="1" customWidth="1"/>
    <col min="123" max="124" width="3.85546875" customWidth="1"/>
    <col min="125" max="125" width="2.85546875" bestFit="1" customWidth="1"/>
    <col min="126" max="126" width="3.85546875" bestFit="1" customWidth="1"/>
    <col min="127" max="127" width="3.570312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2.85546875" bestFit="1" customWidth="1"/>
    <col min="136" max="136" width="3.85546875" bestFit="1" customWidth="1"/>
    <col min="137" max="137" width="3.5703125" bestFit="1" customWidth="1"/>
    <col min="138" max="138" width="3.85546875" bestFit="1" customWidth="1"/>
    <col min="139" max="139" width="2.85546875" bestFit="1" customWidth="1"/>
    <col min="140" max="140" width="3.85546875" bestFit="1" customWidth="1"/>
    <col min="141" max="141" width="3" bestFit="1" customWidth="1"/>
    <col min="142" max="142" width="5.42578125" bestFit="1" customWidth="1"/>
    <col min="143" max="143" width="2.85546875" bestFit="1" customWidth="1"/>
    <col min="144" max="144" width="3.85546875" bestFit="1" customWidth="1"/>
    <col min="145" max="145" width="2.85546875" bestFit="1" customWidth="1"/>
    <col min="146" max="146" width="3.85546875" bestFit="1" customWidth="1"/>
    <col min="147" max="147" width="4.5703125" bestFit="1" customWidth="1"/>
    <col min="148" max="148" width="3.85546875" bestFit="1" customWidth="1"/>
    <col min="149" max="149" width="2.85546875" bestFit="1" customWidth="1"/>
    <col min="150" max="150" width="3.85546875" bestFit="1" customWidth="1"/>
    <col min="151" max="151" width="2.85546875" bestFit="1" customWidth="1"/>
    <col min="152" max="152" width="3.85546875" bestFit="1" customWidth="1"/>
  </cols>
  <sheetData>
    <row r="1" spans="1:152" ht="18" customHeight="1" x14ac:dyDescent="0.2">
      <c r="A1" s="63" t="s">
        <v>336</v>
      </c>
      <c r="B1" s="63"/>
      <c r="C1" s="63"/>
      <c r="D1" s="63"/>
      <c r="E1" s="63"/>
      <c r="F1" s="35" t="s">
        <v>136</v>
      </c>
      <c r="G1" s="40" t="s">
        <v>161</v>
      </c>
      <c r="H1" s="40"/>
      <c r="I1" s="48" t="s">
        <v>193</v>
      </c>
      <c r="J1" s="42"/>
      <c r="K1" s="40" t="s">
        <v>80</v>
      </c>
      <c r="L1" s="40"/>
      <c r="M1" s="40" t="s">
        <v>224</v>
      </c>
      <c r="N1" s="40"/>
      <c r="O1" s="40" t="s">
        <v>168</v>
      </c>
      <c r="P1" s="40"/>
      <c r="Q1" s="41" t="s">
        <v>287</v>
      </c>
      <c r="R1" s="41"/>
      <c r="S1" s="39" t="s">
        <v>260</v>
      </c>
      <c r="T1" s="39"/>
      <c r="U1" s="41" t="s">
        <v>291</v>
      </c>
      <c r="V1" s="41"/>
      <c r="W1" s="40" t="s">
        <v>325</v>
      </c>
      <c r="X1" s="40"/>
      <c r="Y1" s="40" t="s">
        <v>315</v>
      </c>
      <c r="Z1" s="40"/>
      <c r="AA1" s="48" t="s">
        <v>87</v>
      </c>
      <c r="AB1" s="42"/>
      <c r="AC1" s="56" t="s">
        <v>340</v>
      </c>
      <c r="AD1" s="56"/>
      <c r="AE1" s="40" t="s">
        <v>162</v>
      </c>
      <c r="AF1" s="40"/>
      <c r="AG1" s="54" t="s">
        <v>288</v>
      </c>
      <c r="AH1" s="54"/>
      <c r="AI1" s="56" t="s">
        <v>341</v>
      </c>
      <c r="AJ1" s="56"/>
      <c r="AK1" s="46" t="s">
        <v>339</v>
      </c>
      <c r="AL1" s="47"/>
      <c r="AM1" s="41" t="s">
        <v>259</v>
      </c>
      <c r="AN1" s="41"/>
      <c r="AO1" s="43" t="s">
        <v>342</v>
      </c>
      <c r="AP1" s="43"/>
      <c r="AQ1" s="43" t="s">
        <v>203</v>
      </c>
      <c r="AR1" s="43"/>
      <c r="AS1" s="40" t="s">
        <v>170</v>
      </c>
      <c r="AT1" s="40"/>
      <c r="AU1" s="56" t="s">
        <v>307</v>
      </c>
      <c r="AV1" s="56"/>
      <c r="AW1" s="61" t="s">
        <v>354</v>
      </c>
      <c r="AX1" s="62"/>
      <c r="AY1" s="40" t="s">
        <v>202</v>
      </c>
      <c r="AZ1" s="40"/>
      <c r="BA1" s="40" t="s">
        <v>81</v>
      </c>
      <c r="BB1" s="40"/>
      <c r="BC1" s="56" t="s">
        <v>298</v>
      </c>
      <c r="BD1" s="56"/>
      <c r="BE1" s="41" t="s">
        <v>265</v>
      </c>
      <c r="BF1" s="41"/>
      <c r="BG1" s="56" t="s">
        <v>296</v>
      </c>
      <c r="BH1" s="56"/>
      <c r="BI1" s="56" t="s">
        <v>346</v>
      </c>
      <c r="BJ1" s="56"/>
      <c r="BK1" s="56" t="s">
        <v>299</v>
      </c>
      <c r="BL1" s="56"/>
      <c r="BM1" s="56" t="s">
        <v>301</v>
      </c>
      <c r="BN1" s="56"/>
      <c r="BO1" s="56" t="s">
        <v>302</v>
      </c>
      <c r="BP1" s="56"/>
      <c r="BQ1" s="56" t="s">
        <v>312</v>
      </c>
      <c r="BR1" s="56"/>
      <c r="BS1" s="56" t="s">
        <v>305</v>
      </c>
      <c r="BT1" s="56"/>
      <c r="BU1" s="56" t="s">
        <v>313</v>
      </c>
      <c r="BV1" s="56"/>
      <c r="BW1" s="46" t="s">
        <v>92</v>
      </c>
      <c r="BX1" s="47"/>
      <c r="BY1" s="56" t="s">
        <v>304</v>
      </c>
      <c r="BZ1" s="56"/>
      <c r="CA1" s="56" t="s">
        <v>347</v>
      </c>
      <c r="CB1" s="56"/>
      <c r="CC1" s="56" t="s">
        <v>311</v>
      </c>
      <c r="CD1" s="56"/>
      <c r="CE1" s="56" t="s">
        <v>333</v>
      </c>
      <c r="CF1" s="56"/>
      <c r="CG1" s="56" t="s">
        <v>297</v>
      </c>
      <c r="CH1" s="56"/>
      <c r="CI1" s="56" t="s">
        <v>348</v>
      </c>
      <c r="CJ1" s="56"/>
      <c r="CK1" s="44" t="s">
        <v>195</v>
      </c>
      <c r="CL1" s="40"/>
      <c r="CM1" s="56" t="s">
        <v>349</v>
      </c>
      <c r="CN1" s="56"/>
      <c r="CO1" s="56" t="s">
        <v>350</v>
      </c>
      <c r="CP1" s="56"/>
      <c r="CQ1" s="56" t="s">
        <v>351</v>
      </c>
      <c r="CR1" s="56"/>
      <c r="CS1" s="56" t="s">
        <v>309</v>
      </c>
      <c r="CT1" s="56"/>
      <c r="CU1" s="56" t="s">
        <v>308</v>
      </c>
      <c r="CV1" s="56"/>
      <c r="CW1" s="56" t="s">
        <v>352</v>
      </c>
      <c r="CX1" s="56"/>
      <c r="CY1" s="57" t="s">
        <v>353</v>
      </c>
      <c r="CZ1" s="56"/>
      <c r="DA1" s="57" t="s">
        <v>356</v>
      </c>
      <c r="DB1" s="56"/>
      <c r="DC1" s="61" t="s">
        <v>357</v>
      </c>
      <c r="DD1" s="62"/>
      <c r="DE1" s="46" t="s">
        <v>335</v>
      </c>
      <c r="DF1" s="47"/>
      <c r="DG1" s="61" t="s">
        <v>355</v>
      </c>
      <c r="DH1" s="62"/>
      <c r="DI1" s="57" t="s">
        <v>334</v>
      </c>
      <c r="DJ1" s="56"/>
      <c r="DK1" s="57" t="s">
        <v>306</v>
      </c>
      <c r="DL1" s="56"/>
      <c r="DM1" s="40" t="s">
        <v>129</v>
      </c>
      <c r="DN1" s="40"/>
      <c r="DO1" s="61" t="s">
        <v>358</v>
      </c>
      <c r="DP1" s="62"/>
      <c r="DQ1" s="40" t="s">
        <v>359</v>
      </c>
      <c r="DR1" s="40"/>
      <c r="DS1" s="46" t="s">
        <v>368</v>
      </c>
      <c r="DT1" s="47"/>
      <c r="DU1" s="61" t="s">
        <v>360</v>
      </c>
      <c r="DV1" s="62"/>
      <c r="DW1" s="40" t="s">
        <v>94</v>
      </c>
      <c r="DX1" s="40"/>
      <c r="DY1" s="40" t="s">
        <v>361</v>
      </c>
      <c r="DZ1" s="40"/>
      <c r="EA1" s="61" t="s">
        <v>367</v>
      </c>
      <c r="EB1" s="62"/>
      <c r="EC1" s="40" t="s">
        <v>208</v>
      </c>
      <c r="ED1" s="40"/>
      <c r="EE1" s="41" t="s">
        <v>252</v>
      </c>
      <c r="EF1" s="41"/>
      <c r="EG1" s="40" t="s">
        <v>369</v>
      </c>
      <c r="EH1" s="40"/>
      <c r="EI1" s="54" t="s">
        <v>318</v>
      </c>
      <c r="EJ1" s="54"/>
      <c r="EK1" s="43" t="s">
        <v>261</v>
      </c>
      <c r="EL1" s="43"/>
      <c r="EM1" s="41" t="s">
        <v>99</v>
      </c>
      <c r="EN1" s="41"/>
      <c r="EO1" s="61" t="s">
        <v>371</v>
      </c>
      <c r="EP1" s="62"/>
      <c r="EQ1" s="61" t="s">
        <v>372</v>
      </c>
      <c r="ER1" s="62"/>
      <c r="ES1" s="54" t="s">
        <v>320</v>
      </c>
      <c r="ET1" s="54"/>
      <c r="EU1" s="39" t="s">
        <v>250</v>
      </c>
      <c r="EV1" s="39"/>
    </row>
    <row r="2" spans="1:152" ht="18" customHeight="1" x14ac:dyDescent="0.2">
      <c r="A2" s="63"/>
      <c r="B2" s="63"/>
      <c r="C2" s="63"/>
      <c r="D2" s="63"/>
      <c r="E2" s="63"/>
      <c r="F2" s="35"/>
      <c r="G2" s="40"/>
      <c r="H2" s="40"/>
      <c r="I2" s="42"/>
      <c r="J2" s="42"/>
      <c r="K2" s="40"/>
      <c r="L2" s="40"/>
      <c r="M2" s="40"/>
      <c r="N2" s="40"/>
      <c r="O2" s="40"/>
      <c r="P2" s="40"/>
      <c r="Q2" s="41"/>
      <c r="R2" s="41"/>
      <c r="S2" s="39"/>
      <c r="T2" s="39"/>
      <c r="U2" s="41"/>
      <c r="V2" s="41"/>
      <c r="W2" s="40"/>
      <c r="X2" s="40"/>
      <c r="Y2" s="40"/>
      <c r="Z2" s="40"/>
      <c r="AA2" s="42"/>
      <c r="AB2" s="42"/>
      <c r="AC2" s="56"/>
      <c r="AD2" s="56"/>
      <c r="AE2" s="40"/>
      <c r="AF2" s="40"/>
      <c r="AG2" s="54"/>
      <c r="AH2" s="54"/>
      <c r="AI2" s="56"/>
      <c r="AJ2" s="56"/>
      <c r="AK2" s="46"/>
      <c r="AL2" s="47"/>
      <c r="AM2" s="41"/>
      <c r="AN2" s="41"/>
      <c r="AO2" s="43"/>
      <c r="AP2" s="43"/>
      <c r="AQ2" s="43"/>
      <c r="AR2" s="43"/>
      <c r="AS2" s="40"/>
      <c r="AT2" s="40"/>
      <c r="AU2" s="56"/>
      <c r="AV2" s="56"/>
      <c r="AW2" s="62"/>
      <c r="AX2" s="62"/>
      <c r="AY2" s="40"/>
      <c r="AZ2" s="40"/>
      <c r="BA2" s="40"/>
      <c r="BB2" s="40"/>
      <c r="BC2" s="56"/>
      <c r="BD2" s="56"/>
      <c r="BE2" s="41"/>
      <c r="BF2" s="41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46"/>
      <c r="BX2" s="47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40"/>
      <c r="CL2" s="40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62"/>
      <c r="DD2" s="62"/>
      <c r="DE2" s="46"/>
      <c r="DF2" s="47"/>
      <c r="DG2" s="62"/>
      <c r="DH2" s="62"/>
      <c r="DI2" s="56"/>
      <c r="DJ2" s="56"/>
      <c r="DK2" s="56"/>
      <c r="DL2" s="56"/>
      <c r="DM2" s="40"/>
      <c r="DN2" s="40"/>
      <c r="DO2" s="62"/>
      <c r="DP2" s="62"/>
      <c r="DQ2" s="40"/>
      <c r="DR2" s="40"/>
      <c r="DS2" s="46"/>
      <c r="DT2" s="47"/>
      <c r="DU2" s="62"/>
      <c r="DV2" s="62"/>
      <c r="DW2" s="40"/>
      <c r="DX2" s="40"/>
      <c r="DY2" s="40"/>
      <c r="DZ2" s="40"/>
      <c r="EA2" s="62"/>
      <c r="EB2" s="62"/>
      <c r="EC2" s="40"/>
      <c r="ED2" s="40"/>
      <c r="EE2" s="41"/>
      <c r="EF2" s="41"/>
      <c r="EG2" s="40"/>
      <c r="EH2" s="40"/>
      <c r="EI2" s="54"/>
      <c r="EJ2" s="54"/>
      <c r="EK2" s="43"/>
      <c r="EL2" s="43"/>
      <c r="EM2" s="41"/>
      <c r="EN2" s="41"/>
      <c r="EO2" s="62"/>
      <c r="EP2" s="62"/>
      <c r="EQ2" s="62"/>
      <c r="ER2" s="62"/>
      <c r="ES2" s="54"/>
      <c r="ET2" s="54"/>
      <c r="EU2" s="39"/>
      <c r="EV2" s="39"/>
    </row>
    <row r="3" spans="1:152" ht="18" customHeight="1" x14ac:dyDescent="0.2">
      <c r="A3" s="6" t="s">
        <v>337</v>
      </c>
      <c r="F3" s="35"/>
      <c r="G3" s="40"/>
      <c r="H3" s="40"/>
      <c r="I3" s="42"/>
      <c r="J3" s="42"/>
      <c r="K3" s="40"/>
      <c r="L3" s="40"/>
      <c r="M3" s="40"/>
      <c r="N3" s="40"/>
      <c r="O3" s="40"/>
      <c r="P3" s="40"/>
      <c r="Q3" s="41"/>
      <c r="R3" s="41"/>
      <c r="S3" s="39"/>
      <c r="T3" s="39"/>
      <c r="U3" s="41"/>
      <c r="V3" s="41"/>
      <c r="W3" s="40"/>
      <c r="X3" s="40"/>
      <c r="Y3" s="40"/>
      <c r="Z3" s="40"/>
      <c r="AA3" s="42"/>
      <c r="AB3" s="42"/>
      <c r="AC3" s="56"/>
      <c r="AD3" s="56"/>
      <c r="AE3" s="40"/>
      <c r="AF3" s="40"/>
      <c r="AG3" s="54"/>
      <c r="AH3" s="54"/>
      <c r="AI3" s="56"/>
      <c r="AJ3" s="56"/>
      <c r="AK3" s="46"/>
      <c r="AL3" s="47"/>
      <c r="AM3" s="41"/>
      <c r="AN3" s="41"/>
      <c r="AO3" s="43"/>
      <c r="AP3" s="43"/>
      <c r="AQ3" s="43"/>
      <c r="AR3" s="43"/>
      <c r="AS3" s="40"/>
      <c r="AT3" s="40"/>
      <c r="AU3" s="56"/>
      <c r="AV3" s="56"/>
      <c r="AW3" s="62"/>
      <c r="AX3" s="62"/>
      <c r="AY3" s="40"/>
      <c r="AZ3" s="40"/>
      <c r="BA3" s="40"/>
      <c r="BB3" s="40"/>
      <c r="BC3" s="56"/>
      <c r="BD3" s="56"/>
      <c r="BE3" s="41"/>
      <c r="BF3" s="41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46"/>
      <c r="BX3" s="47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40"/>
      <c r="CL3" s="40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62"/>
      <c r="DD3" s="62"/>
      <c r="DE3" s="46"/>
      <c r="DF3" s="47"/>
      <c r="DG3" s="62"/>
      <c r="DH3" s="62"/>
      <c r="DI3" s="56"/>
      <c r="DJ3" s="56"/>
      <c r="DK3" s="56"/>
      <c r="DL3" s="56"/>
      <c r="DM3" s="40"/>
      <c r="DN3" s="40"/>
      <c r="DO3" s="62"/>
      <c r="DP3" s="62"/>
      <c r="DQ3" s="40"/>
      <c r="DR3" s="40"/>
      <c r="DS3" s="46"/>
      <c r="DT3" s="47"/>
      <c r="DU3" s="62"/>
      <c r="DV3" s="62"/>
      <c r="DW3" s="40"/>
      <c r="DX3" s="40"/>
      <c r="DY3" s="40"/>
      <c r="DZ3" s="40"/>
      <c r="EA3" s="62"/>
      <c r="EB3" s="62"/>
      <c r="EC3" s="40"/>
      <c r="ED3" s="40"/>
      <c r="EE3" s="41"/>
      <c r="EF3" s="41"/>
      <c r="EG3" s="40"/>
      <c r="EH3" s="40"/>
      <c r="EI3" s="54"/>
      <c r="EJ3" s="54"/>
      <c r="EK3" s="43"/>
      <c r="EL3" s="43"/>
      <c r="EM3" s="41"/>
      <c r="EN3" s="41"/>
      <c r="EO3" s="62"/>
      <c r="EP3" s="62"/>
      <c r="EQ3" s="62"/>
      <c r="ER3" s="62"/>
      <c r="ES3" s="54"/>
      <c r="ET3" s="54"/>
      <c r="EU3" s="39"/>
      <c r="EV3" s="39"/>
    </row>
    <row r="4" spans="1:152" ht="18" customHeight="1" x14ac:dyDescent="0.2">
      <c r="F4" s="35"/>
      <c r="G4" s="40"/>
      <c r="H4" s="40"/>
      <c r="I4" s="42"/>
      <c r="J4" s="42"/>
      <c r="K4" s="40"/>
      <c r="L4" s="40"/>
      <c r="M4" s="40"/>
      <c r="N4" s="40"/>
      <c r="O4" s="40"/>
      <c r="P4" s="40"/>
      <c r="Q4" s="41"/>
      <c r="R4" s="41"/>
      <c r="S4" s="39"/>
      <c r="T4" s="39"/>
      <c r="U4" s="41"/>
      <c r="V4" s="41"/>
      <c r="W4" s="40"/>
      <c r="X4" s="40"/>
      <c r="Y4" s="40"/>
      <c r="Z4" s="40"/>
      <c r="AA4" s="42"/>
      <c r="AB4" s="42"/>
      <c r="AC4" s="56"/>
      <c r="AD4" s="56"/>
      <c r="AE4" s="40"/>
      <c r="AF4" s="40"/>
      <c r="AG4" s="54"/>
      <c r="AH4" s="54"/>
      <c r="AI4" s="56"/>
      <c r="AJ4" s="56"/>
      <c r="AK4" s="46"/>
      <c r="AL4" s="47"/>
      <c r="AM4" s="41"/>
      <c r="AN4" s="41"/>
      <c r="AO4" s="43"/>
      <c r="AP4" s="43"/>
      <c r="AQ4" s="43"/>
      <c r="AR4" s="43"/>
      <c r="AS4" s="40"/>
      <c r="AT4" s="40"/>
      <c r="AU4" s="56"/>
      <c r="AV4" s="56"/>
      <c r="AW4" s="62"/>
      <c r="AX4" s="62"/>
      <c r="AY4" s="40"/>
      <c r="AZ4" s="40"/>
      <c r="BA4" s="40"/>
      <c r="BB4" s="40"/>
      <c r="BC4" s="56"/>
      <c r="BD4" s="56"/>
      <c r="BE4" s="41"/>
      <c r="BF4" s="41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46"/>
      <c r="BX4" s="47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40"/>
      <c r="CL4" s="40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62"/>
      <c r="DD4" s="62"/>
      <c r="DE4" s="46"/>
      <c r="DF4" s="47"/>
      <c r="DG4" s="62"/>
      <c r="DH4" s="62"/>
      <c r="DI4" s="56"/>
      <c r="DJ4" s="56"/>
      <c r="DK4" s="56"/>
      <c r="DL4" s="56"/>
      <c r="DM4" s="40"/>
      <c r="DN4" s="40"/>
      <c r="DO4" s="62"/>
      <c r="DP4" s="62"/>
      <c r="DQ4" s="40"/>
      <c r="DR4" s="40"/>
      <c r="DS4" s="46"/>
      <c r="DT4" s="47"/>
      <c r="DU4" s="62"/>
      <c r="DV4" s="62"/>
      <c r="DW4" s="40"/>
      <c r="DX4" s="40"/>
      <c r="DY4" s="40"/>
      <c r="DZ4" s="40"/>
      <c r="EA4" s="62"/>
      <c r="EB4" s="62"/>
      <c r="EC4" s="40"/>
      <c r="ED4" s="40"/>
      <c r="EE4" s="41"/>
      <c r="EF4" s="41"/>
      <c r="EG4" s="40"/>
      <c r="EH4" s="40"/>
      <c r="EI4" s="54"/>
      <c r="EJ4" s="54"/>
      <c r="EK4" s="43"/>
      <c r="EL4" s="43"/>
      <c r="EM4" s="41"/>
      <c r="EN4" s="41"/>
      <c r="EO4" s="62"/>
      <c r="EP4" s="62"/>
      <c r="EQ4" s="62"/>
      <c r="ER4" s="62"/>
      <c r="ES4" s="54"/>
      <c r="ET4" s="54"/>
      <c r="EU4" s="39"/>
      <c r="EV4" s="39"/>
    </row>
    <row r="5" spans="1:152" ht="12.75" customHeight="1" x14ac:dyDescent="0.2">
      <c r="G5" s="36">
        <v>43134</v>
      </c>
      <c r="H5" s="37"/>
      <c r="I5" s="36">
        <v>43148</v>
      </c>
      <c r="J5" s="37"/>
      <c r="K5" s="36">
        <v>43155</v>
      </c>
      <c r="L5" s="37"/>
      <c r="M5" s="45">
        <v>43169</v>
      </c>
      <c r="N5" s="60"/>
      <c r="O5" s="36">
        <v>43176</v>
      </c>
      <c r="P5" s="37"/>
      <c r="Q5" s="36">
        <v>43179</v>
      </c>
      <c r="R5" s="37"/>
      <c r="S5" s="36">
        <v>42817</v>
      </c>
      <c r="T5" s="37"/>
      <c r="U5" s="36">
        <v>42818</v>
      </c>
      <c r="V5" s="37"/>
      <c r="W5" s="36">
        <v>43197</v>
      </c>
      <c r="X5" s="37"/>
      <c r="Y5" s="36">
        <v>43202</v>
      </c>
      <c r="Z5" s="37"/>
      <c r="AA5" s="36">
        <v>43204</v>
      </c>
      <c r="AB5" s="37"/>
      <c r="AC5" s="36">
        <v>43204</v>
      </c>
      <c r="AD5" s="37"/>
      <c r="AE5" s="36">
        <v>43211</v>
      </c>
      <c r="AF5" s="37"/>
      <c r="AG5" s="36">
        <v>43218</v>
      </c>
      <c r="AH5" s="37"/>
      <c r="AI5" s="36">
        <v>43225</v>
      </c>
      <c r="AJ5" s="37"/>
      <c r="AK5" s="36">
        <v>43225</v>
      </c>
      <c r="AL5" s="37"/>
      <c r="AM5" s="36">
        <v>43232</v>
      </c>
      <c r="AN5" s="37"/>
      <c r="AO5" s="36" t="s">
        <v>343</v>
      </c>
      <c r="AP5" s="37"/>
      <c r="AQ5" s="36">
        <v>43239</v>
      </c>
      <c r="AR5" s="37"/>
      <c r="AS5" s="36">
        <v>43246</v>
      </c>
      <c r="AT5" s="37"/>
      <c r="AU5" s="36">
        <v>43247</v>
      </c>
      <c r="AV5" s="37"/>
      <c r="AW5" s="36">
        <v>43249</v>
      </c>
      <c r="AX5" s="37"/>
      <c r="AY5" s="36">
        <v>43260</v>
      </c>
      <c r="AZ5" s="37"/>
      <c r="BA5" s="36">
        <v>43267</v>
      </c>
      <c r="BB5" s="37"/>
      <c r="BC5" s="36">
        <v>43267</v>
      </c>
      <c r="BD5" s="37"/>
      <c r="BE5" s="36">
        <v>43273</v>
      </c>
      <c r="BF5" s="37"/>
      <c r="BG5" s="36">
        <v>43288</v>
      </c>
      <c r="BH5" s="37"/>
      <c r="BI5" s="36">
        <v>43288</v>
      </c>
      <c r="BJ5" s="37"/>
      <c r="BK5" s="36">
        <v>43302</v>
      </c>
      <c r="BL5" s="37"/>
      <c r="BM5" s="36">
        <v>43303</v>
      </c>
      <c r="BN5" s="37"/>
      <c r="BO5" s="36">
        <v>43308</v>
      </c>
      <c r="BP5" s="37"/>
      <c r="BQ5" s="36">
        <v>43309</v>
      </c>
      <c r="BR5" s="37"/>
      <c r="BS5" s="36">
        <v>43309</v>
      </c>
      <c r="BT5" s="37"/>
      <c r="BU5" s="36">
        <v>43309</v>
      </c>
      <c r="BV5" s="37"/>
      <c r="BW5" s="36">
        <v>43309</v>
      </c>
      <c r="BX5" s="37"/>
      <c r="BY5" s="36">
        <v>43310</v>
      </c>
      <c r="BZ5" s="37"/>
      <c r="CA5" s="36">
        <v>43316</v>
      </c>
      <c r="CB5" s="37"/>
      <c r="CC5" s="36">
        <v>43316</v>
      </c>
      <c r="CD5" s="37"/>
      <c r="CE5" s="36">
        <v>43317</v>
      </c>
      <c r="CF5" s="37"/>
      <c r="CG5" s="36">
        <v>43323</v>
      </c>
      <c r="CH5" s="37"/>
      <c r="CI5" s="36">
        <v>43323</v>
      </c>
      <c r="CJ5" s="37"/>
      <c r="CK5" s="36">
        <v>43330</v>
      </c>
      <c r="CL5" s="37"/>
      <c r="CM5" s="36">
        <v>43330</v>
      </c>
      <c r="CN5" s="37"/>
      <c r="CO5" s="36">
        <v>43331</v>
      </c>
      <c r="CP5" s="37"/>
      <c r="CQ5" s="36">
        <v>43336</v>
      </c>
      <c r="CR5" s="37"/>
      <c r="CS5" s="36">
        <v>43337</v>
      </c>
      <c r="CT5" s="36"/>
      <c r="CU5" s="36">
        <v>43337</v>
      </c>
      <c r="CV5" s="36"/>
      <c r="CW5" s="36">
        <v>43337</v>
      </c>
      <c r="CX5" s="36"/>
      <c r="CY5" s="36">
        <v>43343</v>
      </c>
      <c r="CZ5" s="36"/>
      <c r="DA5" s="36">
        <v>43344</v>
      </c>
      <c r="DB5" s="37"/>
      <c r="DC5" s="36">
        <v>43350</v>
      </c>
      <c r="DD5" s="37"/>
      <c r="DE5" s="36">
        <v>43358</v>
      </c>
      <c r="DF5" s="37"/>
      <c r="DG5" s="36">
        <v>43364</v>
      </c>
      <c r="DH5" s="36"/>
      <c r="DI5" s="36">
        <v>43372</v>
      </c>
      <c r="DJ5" s="36"/>
      <c r="DK5" s="36">
        <v>43372</v>
      </c>
      <c r="DL5" s="36"/>
      <c r="DM5" s="36">
        <v>43372</v>
      </c>
      <c r="DN5" s="36"/>
      <c r="DO5" s="36" t="s">
        <v>362</v>
      </c>
      <c r="DP5" s="36"/>
      <c r="DQ5" s="36" t="s">
        <v>363</v>
      </c>
      <c r="DR5" s="36"/>
      <c r="DS5" s="36" t="s">
        <v>363</v>
      </c>
      <c r="DT5" s="36"/>
      <c r="DU5" s="36" t="s">
        <v>364</v>
      </c>
      <c r="DV5" s="36"/>
      <c r="DW5" s="36" t="s">
        <v>364</v>
      </c>
      <c r="DX5" s="36"/>
      <c r="DY5" s="36" t="s">
        <v>365</v>
      </c>
      <c r="DZ5" s="36"/>
      <c r="EA5" s="36" t="s">
        <v>365</v>
      </c>
      <c r="EB5" s="36"/>
      <c r="EC5" s="36" t="s">
        <v>366</v>
      </c>
      <c r="ED5" s="36"/>
      <c r="EE5" s="36">
        <v>43407</v>
      </c>
      <c r="EF5" s="36"/>
      <c r="EG5" s="36">
        <v>43414</v>
      </c>
      <c r="EH5" s="37"/>
      <c r="EI5" s="36">
        <v>43421</v>
      </c>
      <c r="EJ5" s="37"/>
      <c r="EK5" s="37" t="s">
        <v>370</v>
      </c>
      <c r="EL5" s="37"/>
      <c r="EM5" s="36">
        <v>43442</v>
      </c>
      <c r="EN5" s="36"/>
      <c r="EO5" s="36">
        <v>43446</v>
      </c>
      <c r="EP5" s="36"/>
      <c r="EQ5" s="36">
        <v>43449</v>
      </c>
      <c r="ER5" s="36"/>
      <c r="ES5" s="36">
        <v>43449</v>
      </c>
      <c r="ET5" s="36"/>
      <c r="EU5" s="36">
        <v>43449</v>
      </c>
      <c r="EV5" s="36"/>
    </row>
    <row r="6" spans="1:152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s="9" t="s">
        <v>75</v>
      </c>
      <c r="BX6" s="9" t="s">
        <v>79</v>
      </c>
      <c r="BY6" s="9" t="s">
        <v>75</v>
      </c>
      <c r="BZ6" s="9" t="s">
        <v>79</v>
      </c>
      <c r="CA6" s="9" t="s">
        <v>75</v>
      </c>
      <c r="CB6" s="9" t="s">
        <v>79</v>
      </c>
      <c r="CC6" s="9" t="s">
        <v>75</v>
      </c>
      <c r="CD6" s="9" t="s">
        <v>79</v>
      </c>
      <c r="CE6" s="9" t="s">
        <v>75</v>
      </c>
      <c r="CF6" s="9" t="s">
        <v>79</v>
      </c>
      <c r="CG6" s="9" t="s">
        <v>75</v>
      </c>
      <c r="CH6" s="9" t="s">
        <v>79</v>
      </c>
      <c r="CI6" s="9" t="s">
        <v>75</v>
      </c>
      <c r="CJ6" s="9" t="s">
        <v>79</v>
      </c>
      <c r="CK6" s="9" t="s">
        <v>75</v>
      </c>
      <c r="CL6" s="9" t="s">
        <v>79</v>
      </c>
      <c r="CM6" s="9" t="s">
        <v>75</v>
      </c>
      <c r="CN6" s="9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  <c r="DU6" t="s">
        <v>75</v>
      </c>
      <c r="DV6" t="s">
        <v>79</v>
      </c>
      <c r="DW6" t="s">
        <v>75</v>
      </c>
      <c r="DX6" t="s">
        <v>79</v>
      </c>
      <c r="DY6" t="s">
        <v>75</v>
      </c>
      <c r="DZ6" t="s">
        <v>79</v>
      </c>
      <c r="EA6" t="s">
        <v>75</v>
      </c>
      <c r="EB6" t="s">
        <v>79</v>
      </c>
      <c r="EC6" t="s">
        <v>75</v>
      </c>
      <c r="ED6" t="s">
        <v>79</v>
      </c>
      <c r="EE6" t="s">
        <v>75</v>
      </c>
      <c r="EF6" t="s">
        <v>79</v>
      </c>
      <c r="EG6" t="s">
        <v>75</v>
      </c>
      <c r="EH6" t="s">
        <v>79</v>
      </c>
      <c r="EI6" t="s">
        <v>75</v>
      </c>
      <c r="EJ6" t="s">
        <v>79</v>
      </c>
      <c r="EK6" t="s">
        <v>75</v>
      </c>
      <c r="EL6" t="s">
        <v>79</v>
      </c>
      <c r="EM6" t="s">
        <v>75</v>
      </c>
      <c r="EN6" t="s">
        <v>79</v>
      </c>
      <c r="EO6" t="s">
        <v>75</v>
      </c>
      <c r="EP6" t="s">
        <v>79</v>
      </c>
      <c r="EQ6" t="s">
        <v>75</v>
      </c>
      <c r="ER6" t="s">
        <v>79</v>
      </c>
      <c r="ES6" t="s">
        <v>75</v>
      </c>
      <c r="ET6" t="s">
        <v>79</v>
      </c>
      <c r="EU6" t="s">
        <v>75</v>
      </c>
      <c r="EV6" t="s">
        <v>79</v>
      </c>
    </row>
    <row r="7" spans="1:152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52" ht="12.75" hidden="1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 t="shared" ref="F8:F48" si="0">G8+I8+K8+M8+O8+S8+U8+Y8+AM8+BW8+CE8+CO8+AS8+BE8+DS8+EO8+BG8+AO8++AW8+CU8+BA8+BS8+EA8+EC8+EE8+EG8+EI8+EK8+EM8+BQ8+BU8+BY8+CA8+CC8+CI8+CK8+CM8+CS8+DA8+DC8+DE8+DG8+DI8+DK8+DM8+DO8+DQ8+DU8+DW8+DY8+W8+CY8+AK8+BK8+CW8+AA8+AE8+AG8+AQ8+AY8+BC8+BM8+BO8+CG8+Q8+CQ8+AU8+AC8+AI8+BI8+EQ8+ES8+EU8</f>
        <v>0</v>
      </c>
    </row>
    <row r="9" spans="1:152" ht="12.75" hidden="1" customHeight="1" x14ac:dyDescent="0.2">
      <c r="A9" s="3" t="s">
        <v>10</v>
      </c>
      <c r="B9" s="4" t="s">
        <v>151</v>
      </c>
      <c r="C9" s="4" t="s">
        <v>7</v>
      </c>
      <c r="D9" s="4" t="s">
        <v>8</v>
      </c>
      <c r="E9" s="4" t="s">
        <v>116</v>
      </c>
      <c r="F9" s="8">
        <f t="shared" si="0"/>
        <v>0</v>
      </c>
    </row>
    <row r="10" spans="1:152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80.5</v>
      </c>
      <c r="K10" s="16">
        <v>2</v>
      </c>
      <c r="L10" t="s">
        <v>233</v>
      </c>
      <c r="Q10">
        <v>7</v>
      </c>
      <c r="R10" t="s">
        <v>78</v>
      </c>
      <c r="U10">
        <v>6</v>
      </c>
      <c r="V10" t="s">
        <v>233</v>
      </c>
      <c r="Y10">
        <v>3</v>
      </c>
      <c r="Z10" t="s">
        <v>233</v>
      </c>
      <c r="AM10">
        <v>1</v>
      </c>
      <c r="AN10" t="s">
        <v>233</v>
      </c>
      <c r="AS10">
        <v>4.5</v>
      </c>
      <c r="AT10" t="s">
        <v>233</v>
      </c>
      <c r="AY10">
        <v>2.5</v>
      </c>
      <c r="AZ10" t="s">
        <v>233</v>
      </c>
      <c r="CO10" s="11"/>
      <c r="CW10" s="11"/>
      <c r="EE10">
        <v>7</v>
      </c>
      <c r="EF10" s="18" t="s">
        <v>77</v>
      </c>
      <c r="EG10" s="11">
        <v>2.5</v>
      </c>
      <c r="EH10" t="s">
        <v>78</v>
      </c>
      <c r="EK10">
        <v>6</v>
      </c>
      <c r="EL10" t="s">
        <v>233</v>
      </c>
      <c r="ES10">
        <v>39</v>
      </c>
      <c r="ET10" t="s">
        <v>77</v>
      </c>
    </row>
    <row r="11" spans="1:152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21</v>
      </c>
      <c r="AS11" s="11"/>
      <c r="EI11">
        <v>21</v>
      </c>
      <c r="EJ11" t="s">
        <v>78</v>
      </c>
    </row>
    <row r="12" spans="1:152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21</v>
      </c>
      <c r="AM12">
        <v>6</v>
      </c>
      <c r="AN12" t="s">
        <v>233</v>
      </c>
      <c r="EM12">
        <v>15</v>
      </c>
      <c r="EN12" t="s">
        <v>233</v>
      </c>
    </row>
    <row r="13" spans="1:152" ht="12.75" hidden="1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52" ht="12.75" hidden="1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52" ht="12.75" hidden="1" customHeight="1" x14ac:dyDescent="0.2">
      <c r="A15" s="3" t="s">
        <v>26</v>
      </c>
      <c r="B15" s="4" t="s">
        <v>157</v>
      </c>
      <c r="C15" s="4" t="s">
        <v>7</v>
      </c>
      <c r="D15" s="4" t="s">
        <v>8</v>
      </c>
      <c r="E15" s="4" t="s">
        <v>116</v>
      </c>
      <c r="F15" s="8">
        <f t="shared" si="0"/>
        <v>0</v>
      </c>
    </row>
    <row r="16" spans="1:152" ht="12.75" hidden="1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2.5</v>
      </c>
      <c r="BA16">
        <v>2.5</v>
      </c>
      <c r="BB16" t="s">
        <v>233</v>
      </c>
    </row>
    <row r="17" spans="1:150" ht="12.75" hidden="1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50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40.5</v>
      </c>
      <c r="I18">
        <v>9</v>
      </c>
      <c r="J18" s="9" t="s">
        <v>233</v>
      </c>
      <c r="AM18">
        <v>11</v>
      </c>
      <c r="AN18" t="s">
        <v>233</v>
      </c>
      <c r="BA18">
        <v>2.5</v>
      </c>
      <c r="BB18" t="s">
        <v>233</v>
      </c>
      <c r="ES18">
        <v>18</v>
      </c>
      <c r="ET18" t="s">
        <v>233</v>
      </c>
    </row>
    <row r="19" spans="1:150" ht="12.75" hidden="1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50" ht="12.75" hidden="1" customHeight="1" x14ac:dyDescent="0.2">
      <c r="A20" s="17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50" ht="12.75" hidden="1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9.5</v>
      </c>
      <c r="G21">
        <v>3</v>
      </c>
      <c r="H21" t="s">
        <v>233</v>
      </c>
      <c r="AE21" s="11">
        <v>3.5</v>
      </c>
      <c r="AF21" t="s">
        <v>233</v>
      </c>
      <c r="CC21">
        <v>3</v>
      </c>
      <c r="CD21" s="9" t="s">
        <v>233</v>
      </c>
    </row>
    <row r="22" spans="1:150" ht="12.75" hidden="1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50" ht="12.75" hidden="1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50" ht="12.75" hidden="1" customHeight="1" x14ac:dyDescent="0.2">
      <c r="A24" s="3" t="s">
        <v>49</v>
      </c>
      <c r="B24" s="4" t="s">
        <v>51</v>
      </c>
      <c r="C24" s="4" t="s">
        <v>7</v>
      </c>
      <c r="D24" s="4" t="s">
        <v>8</v>
      </c>
      <c r="E24" s="4" t="s">
        <v>50</v>
      </c>
      <c r="F24" s="8">
        <f t="shared" si="0"/>
        <v>0</v>
      </c>
    </row>
    <row r="25" spans="1:150" ht="12.75" hidden="1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338</v>
      </c>
      <c r="F25" s="8">
        <f t="shared" si="0"/>
        <v>0</v>
      </c>
    </row>
    <row r="26" spans="1:150" ht="12.75" hidden="1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50" ht="12.75" hidden="1" customHeight="1" x14ac:dyDescent="0.2">
      <c r="A27" s="3" t="s">
        <v>58</v>
      </c>
      <c r="B27" s="4" t="s">
        <v>60</v>
      </c>
      <c r="C27" s="4" t="s">
        <v>7</v>
      </c>
      <c r="D27" s="4" t="s">
        <v>8</v>
      </c>
      <c r="E27" s="4" t="s">
        <v>59</v>
      </c>
      <c r="F27" s="8">
        <f t="shared" si="0"/>
        <v>3.5</v>
      </c>
      <c r="G27">
        <v>3.5</v>
      </c>
      <c r="H27" t="s">
        <v>233</v>
      </c>
    </row>
    <row r="28" spans="1:150" ht="12.75" hidden="1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50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20</v>
      </c>
      <c r="G29" s="11">
        <v>1</v>
      </c>
      <c r="H29" t="s">
        <v>233</v>
      </c>
      <c r="W29">
        <v>1</v>
      </c>
      <c r="X29" t="s">
        <v>233</v>
      </c>
      <c r="AK29" s="11"/>
      <c r="BE29">
        <v>3</v>
      </c>
      <c r="BF29" t="s">
        <v>233</v>
      </c>
      <c r="EM29">
        <v>15</v>
      </c>
      <c r="EN29" t="s">
        <v>233</v>
      </c>
    </row>
    <row r="30" spans="1:150" ht="12.75" hidden="1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50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75</v>
      </c>
      <c r="H31" s="4"/>
      <c r="J31" s="4"/>
      <c r="U31">
        <v>6</v>
      </c>
      <c r="V31" t="s">
        <v>78</v>
      </c>
      <c r="AG31">
        <v>24</v>
      </c>
      <c r="AH31" t="s">
        <v>77</v>
      </c>
      <c r="DD31" s="9"/>
      <c r="EI31">
        <v>21</v>
      </c>
      <c r="EJ31" t="s">
        <v>77</v>
      </c>
      <c r="EK31">
        <v>24</v>
      </c>
      <c r="EL31" t="s">
        <v>245</v>
      </c>
    </row>
    <row r="32" spans="1:150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25</v>
      </c>
      <c r="AM32">
        <v>11</v>
      </c>
      <c r="AN32" s="18" t="s">
        <v>77</v>
      </c>
      <c r="AO32">
        <v>14</v>
      </c>
      <c r="AP32" t="s">
        <v>233</v>
      </c>
    </row>
    <row r="33" spans="1:150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24</v>
      </c>
      <c r="AQ33">
        <v>24</v>
      </c>
      <c r="AR33" t="s">
        <v>233</v>
      </c>
    </row>
    <row r="34" spans="1:150" ht="12.75" hidden="1" customHeight="1" x14ac:dyDescent="0.2">
      <c r="A34" s="3" t="s">
        <v>73</v>
      </c>
      <c r="B34" s="4" t="s">
        <v>74</v>
      </c>
      <c r="C34" s="4" t="s">
        <v>7</v>
      </c>
      <c r="D34" s="4" t="s">
        <v>8</v>
      </c>
      <c r="E34" s="4" t="s">
        <v>37</v>
      </c>
      <c r="F34" s="8">
        <f t="shared" si="0"/>
        <v>27</v>
      </c>
      <c r="I34">
        <v>9</v>
      </c>
      <c r="J34" s="9" t="s">
        <v>233</v>
      </c>
      <c r="M34">
        <v>4</v>
      </c>
      <c r="N34" s="9" t="s">
        <v>233</v>
      </c>
      <c r="U34" s="11"/>
      <c r="W34" s="16">
        <v>2</v>
      </c>
      <c r="X34" t="s">
        <v>233</v>
      </c>
      <c r="AK34" s="11">
        <v>2.5</v>
      </c>
      <c r="AL34" t="s">
        <v>233</v>
      </c>
      <c r="AS34">
        <v>4.5</v>
      </c>
      <c r="AT34" t="s">
        <v>233</v>
      </c>
      <c r="AY34">
        <v>2.5</v>
      </c>
      <c r="AZ34" t="s">
        <v>233</v>
      </c>
      <c r="BA34">
        <v>2.5</v>
      </c>
      <c r="BB34" t="s">
        <v>233</v>
      </c>
      <c r="CH34" s="9"/>
      <c r="CN34" s="9"/>
    </row>
    <row r="35" spans="1:150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70.5</v>
      </c>
      <c r="G35">
        <v>0.5</v>
      </c>
      <c r="H35" t="s">
        <v>233</v>
      </c>
      <c r="J35" s="9"/>
      <c r="M35">
        <v>4</v>
      </c>
      <c r="N35" s="9" t="s">
        <v>233</v>
      </c>
      <c r="O35">
        <v>1</v>
      </c>
      <c r="P35" t="s">
        <v>233</v>
      </c>
      <c r="U35" s="11"/>
      <c r="W35" s="16">
        <v>2</v>
      </c>
      <c r="X35" t="s">
        <v>233</v>
      </c>
      <c r="AA35" s="11">
        <v>10.5</v>
      </c>
      <c r="AB35" t="s">
        <v>233</v>
      </c>
      <c r="BE35">
        <v>4</v>
      </c>
      <c r="BF35" t="s">
        <v>233</v>
      </c>
      <c r="DD35" s="9"/>
      <c r="DM35">
        <v>4</v>
      </c>
      <c r="DN35" t="s">
        <v>233</v>
      </c>
      <c r="DW35" s="11">
        <v>2.5</v>
      </c>
      <c r="DX35" t="s">
        <v>233</v>
      </c>
      <c r="EI35">
        <v>21</v>
      </c>
      <c r="EJ35" t="s">
        <v>233</v>
      </c>
      <c r="ES35">
        <v>21</v>
      </c>
      <c r="ET35" t="s">
        <v>233</v>
      </c>
    </row>
    <row r="36" spans="1:150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149.5</v>
      </c>
      <c r="G36">
        <v>2.5</v>
      </c>
      <c r="H36" t="s">
        <v>233</v>
      </c>
      <c r="I36">
        <v>9</v>
      </c>
      <c r="J36" s="9" t="s">
        <v>233</v>
      </c>
      <c r="K36" s="11"/>
      <c r="Q36">
        <v>7</v>
      </c>
      <c r="R36" t="s">
        <v>233</v>
      </c>
      <c r="S36">
        <v>3</v>
      </c>
      <c r="T36" t="s">
        <v>233</v>
      </c>
      <c r="U36">
        <v>6</v>
      </c>
      <c r="V36" t="s">
        <v>233</v>
      </c>
      <c r="W36">
        <v>3</v>
      </c>
      <c r="X36" t="s">
        <v>233</v>
      </c>
      <c r="Y36">
        <v>3</v>
      </c>
      <c r="Z36" t="s">
        <v>233</v>
      </c>
      <c r="AC36">
        <v>3</v>
      </c>
      <c r="AD36" t="s">
        <v>233</v>
      </c>
      <c r="AE36" s="11">
        <v>3.5</v>
      </c>
      <c r="AF36" t="s">
        <v>233</v>
      </c>
      <c r="AG36">
        <v>24</v>
      </c>
      <c r="AH36" t="s">
        <v>233</v>
      </c>
      <c r="AI36">
        <v>3</v>
      </c>
      <c r="AJ36" t="s">
        <v>233</v>
      </c>
      <c r="AK36" s="11"/>
      <c r="AM36">
        <v>2</v>
      </c>
      <c r="AN36" t="s">
        <v>233</v>
      </c>
      <c r="AU36">
        <v>3</v>
      </c>
      <c r="AV36" s="9" t="s">
        <v>233</v>
      </c>
      <c r="BA36" s="11"/>
      <c r="BE36">
        <v>7</v>
      </c>
      <c r="BF36" t="s">
        <v>233</v>
      </c>
      <c r="BS36">
        <v>3</v>
      </c>
      <c r="BT36" s="9" t="s">
        <v>233</v>
      </c>
      <c r="CN36" s="9"/>
      <c r="CO36" s="11"/>
      <c r="CS36" s="11"/>
      <c r="CW36" s="11"/>
      <c r="DA36">
        <v>3</v>
      </c>
      <c r="DB36" s="9" t="s">
        <v>233</v>
      </c>
      <c r="DD36" s="9"/>
      <c r="DE36" s="16">
        <v>5</v>
      </c>
      <c r="DF36" s="9" t="s">
        <v>233</v>
      </c>
      <c r="DQ36" s="11">
        <v>2.5</v>
      </c>
      <c r="DR36" t="s">
        <v>233</v>
      </c>
      <c r="DU36">
        <v>1</v>
      </c>
      <c r="DV36" t="s">
        <v>233</v>
      </c>
      <c r="DW36" s="11">
        <v>2.5</v>
      </c>
      <c r="DX36" t="s">
        <v>233</v>
      </c>
      <c r="EE36">
        <v>7</v>
      </c>
      <c r="EF36" t="s">
        <v>233</v>
      </c>
      <c r="EI36">
        <v>21</v>
      </c>
      <c r="EJ36" t="s">
        <v>233</v>
      </c>
      <c r="EM36">
        <v>3</v>
      </c>
      <c r="EN36" t="s">
        <v>233</v>
      </c>
      <c r="EQ36" s="11">
        <v>1.5</v>
      </c>
      <c r="ER36" t="s">
        <v>233</v>
      </c>
      <c r="ES36">
        <v>21</v>
      </c>
      <c r="ET36" t="s">
        <v>233</v>
      </c>
    </row>
    <row r="37" spans="1:150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32.5</v>
      </c>
      <c r="AA37">
        <v>6</v>
      </c>
      <c r="AB37" t="s">
        <v>233</v>
      </c>
      <c r="AG37">
        <v>12</v>
      </c>
      <c r="AH37" t="s">
        <v>233</v>
      </c>
      <c r="AK37" s="11">
        <v>2.5</v>
      </c>
      <c r="AL37" t="s">
        <v>233</v>
      </c>
      <c r="CN37" s="9"/>
      <c r="DC37">
        <v>3</v>
      </c>
      <c r="DD37" s="9" t="s">
        <v>233</v>
      </c>
      <c r="DM37">
        <v>4</v>
      </c>
      <c r="DN37" t="s">
        <v>233</v>
      </c>
      <c r="EG37">
        <v>2</v>
      </c>
      <c r="EH37" t="s">
        <v>233</v>
      </c>
      <c r="EI37">
        <v>3</v>
      </c>
      <c r="EJ37" t="s">
        <v>233</v>
      </c>
    </row>
    <row r="38" spans="1:150" ht="12.75" hidden="1" customHeight="1" x14ac:dyDescent="0.2">
      <c r="A38" s="3" t="s">
        <v>148</v>
      </c>
      <c r="B38" s="4" t="s">
        <v>149</v>
      </c>
      <c r="C38" s="4" t="s">
        <v>7</v>
      </c>
      <c r="D38" s="4" t="s">
        <v>8</v>
      </c>
      <c r="E38" s="4" t="s">
        <v>116</v>
      </c>
      <c r="F38" s="8">
        <f t="shared" si="0"/>
        <v>3</v>
      </c>
      <c r="AA38">
        <v>3</v>
      </c>
      <c r="AB38" t="s">
        <v>233</v>
      </c>
    </row>
    <row r="39" spans="1:150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13</v>
      </c>
      <c r="K39" s="16">
        <v>2</v>
      </c>
      <c r="L39" t="s">
        <v>233</v>
      </c>
      <c r="AM39">
        <v>6</v>
      </c>
      <c r="AN39" t="s">
        <v>233</v>
      </c>
      <c r="CH39" s="9"/>
      <c r="DE39" s="16">
        <v>5</v>
      </c>
      <c r="DF39" s="9" t="s">
        <v>233</v>
      </c>
    </row>
    <row r="40" spans="1:150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11.5</v>
      </c>
      <c r="AS40">
        <v>4.5</v>
      </c>
      <c r="AT40" t="s">
        <v>233</v>
      </c>
      <c r="EE40">
        <v>7</v>
      </c>
      <c r="EF40" t="s">
        <v>233</v>
      </c>
    </row>
    <row r="41" spans="1:150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24.5</v>
      </c>
      <c r="AE41" s="11">
        <v>3.5</v>
      </c>
      <c r="AF41" t="s">
        <v>233</v>
      </c>
      <c r="DE41" s="11"/>
      <c r="ES41">
        <v>21</v>
      </c>
      <c r="ET41" t="s">
        <v>233</v>
      </c>
    </row>
    <row r="42" spans="1:150" ht="12.75" hidden="1" customHeight="1" x14ac:dyDescent="0.2">
      <c r="A42" s="3" t="s">
        <v>216</v>
      </c>
      <c r="B42" s="4" t="s">
        <v>217</v>
      </c>
      <c r="C42" s="4" t="s">
        <v>7</v>
      </c>
      <c r="D42" s="4" t="s">
        <v>8</v>
      </c>
      <c r="E42" s="4" t="s">
        <v>135</v>
      </c>
      <c r="F42" s="8">
        <f t="shared" si="0"/>
        <v>4.5</v>
      </c>
      <c r="AA42">
        <v>4.5</v>
      </c>
      <c r="AB42" t="s">
        <v>233</v>
      </c>
    </row>
    <row r="43" spans="1:150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18</v>
      </c>
      <c r="I43" s="11"/>
      <c r="ES43">
        <v>18</v>
      </c>
      <c r="ET43" t="s">
        <v>233</v>
      </c>
    </row>
    <row r="44" spans="1:150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30</v>
      </c>
      <c r="M44">
        <v>4</v>
      </c>
      <c r="N44" s="9" t="s">
        <v>233</v>
      </c>
      <c r="AM44">
        <v>3</v>
      </c>
      <c r="AN44" t="s">
        <v>233</v>
      </c>
      <c r="CH44" s="9"/>
      <c r="DD44" s="9"/>
      <c r="DE44" s="16">
        <v>5</v>
      </c>
      <c r="DF44" s="9" t="s">
        <v>233</v>
      </c>
      <c r="EI44">
        <v>18</v>
      </c>
      <c r="EJ44" t="s">
        <v>233</v>
      </c>
    </row>
    <row r="45" spans="1:150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66</v>
      </c>
      <c r="Q45">
        <v>7</v>
      </c>
      <c r="R45" t="s">
        <v>233</v>
      </c>
      <c r="AG45">
        <v>24</v>
      </c>
      <c r="AH45" t="s">
        <v>233</v>
      </c>
      <c r="EM45">
        <v>17</v>
      </c>
      <c r="EN45" t="s">
        <v>233</v>
      </c>
      <c r="ES45">
        <v>18</v>
      </c>
      <c r="ET45" t="s">
        <v>233</v>
      </c>
    </row>
    <row r="46" spans="1:150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53</v>
      </c>
      <c r="F46" s="8">
        <f t="shared" si="0"/>
        <v>34.5</v>
      </c>
      <c r="AA46" s="11">
        <v>13.5</v>
      </c>
      <c r="AB46" t="s">
        <v>233</v>
      </c>
      <c r="AG46">
        <v>21</v>
      </c>
      <c r="AH46" t="s">
        <v>233</v>
      </c>
      <c r="DD46" s="9"/>
    </row>
    <row r="47" spans="1:150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116</v>
      </c>
      <c r="F47" s="8">
        <f t="shared" si="0"/>
        <v>15</v>
      </c>
      <c r="AA47">
        <v>3</v>
      </c>
      <c r="AB47" t="s">
        <v>233</v>
      </c>
      <c r="AG47">
        <v>9</v>
      </c>
      <c r="AH47" t="s">
        <v>233</v>
      </c>
      <c r="AM47">
        <v>2</v>
      </c>
      <c r="AN47" t="s">
        <v>233</v>
      </c>
      <c r="DD47" s="9"/>
      <c r="DO47">
        <v>1</v>
      </c>
      <c r="DP47" t="s">
        <v>233</v>
      </c>
    </row>
    <row r="48" spans="1:150" ht="12.75" customHeight="1" x14ac:dyDescent="0.2">
      <c r="A48" s="3" t="s">
        <v>344</v>
      </c>
      <c r="B48" s="4" t="s">
        <v>345</v>
      </c>
      <c r="C48" s="4" t="s">
        <v>7</v>
      </c>
      <c r="D48" s="4" t="s">
        <v>12</v>
      </c>
      <c r="E48" s="4" t="s">
        <v>116</v>
      </c>
      <c r="F48" s="8">
        <f t="shared" si="0"/>
        <v>18.5</v>
      </c>
      <c r="BE48">
        <v>7</v>
      </c>
      <c r="BF48" t="s">
        <v>233</v>
      </c>
      <c r="DM48">
        <v>4</v>
      </c>
      <c r="DN48" t="s">
        <v>233</v>
      </c>
      <c r="DO48">
        <v>1</v>
      </c>
      <c r="DP48" t="s">
        <v>78</v>
      </c>
      <c r="DW48" s="11">
        <v>2.5</v>
      </c>
      <c r="DX48" t="s">
        <v>78</v>
      </c>
      <c r="EE48">
        <v>4</v>
      </c>
      <c r="EF48" t="s">
        <v>233</v>
      </c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</sheetData>
  <autoFilter ref="A7:EV48" xr:uid="{00000000-0009-0000-0000-000008000000}">
    <filterColumn colId="3">
      <filters>
        <filter val="Aktīvs"/>
      </filters>
    </filterColumn>
  </autoFilter>
  <mergeCells count="148">
    <mergeCell ref="EK1:EL4"/>
    <mergeCell ref="EK5:EL5"/>
    <mergeCell ref="EG1:EH4"/>
    <mergeCell ref="EG5:EH5"/>
    <mergeCell ref="DS1:DT4"/>
    <mergeCell ref="DS5:DT5"/>
    <mergeCell ref="EC5:ED5"/>
    <mergeCell ref="EC1:ED4"/>
    <mergeCell ref="EI1:EJ4"/>
    <mergeCell ref="EI5:EJ5"/>
    <mergeCell ref="DW5:DX5"/>
    <mergeCell ref="DY1:DZ4"/>
    <mergeCell ref="DY5:DZ5"/>
    <mergeCell ref="EE1:EF4"/>
    <mergeCell ref="EE5:EF5"/>
    <mergeCell ref="EA5:EB5"/>
    <mergeCell ref="EA1:EB4"/>
    <mergeCell ref="DO1:DP4"/>
    <mergeCell ref="DO5:DP5"/>
    <mergeCell ref="DQ1:DR4"/>
    <mergeCell ref="DQ5:DR5"/>
    <mergeCell ref="DU1:DV4"/>
    <mergeCell ref="DU5:DV5"/>
    <mergeCell ref="CY1:CZ4"/>
    <mergeCell ref="CY5:CZ5"/>
    <mergeCell ref="DK5:DL5"/>
    <mergeCell ref="DM5:DN5"/>
    <mergeCell ref="DG1:DH4"/>
    <mergeCell ref="DI1:DJ4"/>
    <mergeCell ref="DK1:DL4"/>
    <mergeCell ref="DM1:DN4"/>
    <mergeCell ref="CS5:CT5"/>
    <mergeCell ref="CU5:CV5"/>
    <mergeCell ref="CW5:CX5"/>
    <mergeCell ref="DA5:DB5"/>
    <mergeCell ref="DC5:DD5"/>
    <mergeCell ref="DI5:DJ5"/>
    <mergeCell ref="DG5:DH5"/>
    <mergeCell ref="AU5:AV5"/>
    <mergeCell ref="AU1:AV4"/>
    <mergeCell ref="CC5:CD5"/>
    <mergeCell ref="CE5:CF5"/>
    <mergeCell ref="CG5:CH5"/>
    <mergeCell ref="CI5:CJ5"/>
    <mergeCell ref="DE5:DF5"/>
    <mergeCell ref="CK5:CL5"/>
    <mergeCell ref="CM5:CN5"/>
    <mergeCell ref="CO5:CP5"/>
    <mergeCell ref="CQ5:CR5"/>
    <mergeCell ref="CS1:CT4"/>
    <mergeCell ref="CQ1:CR4"/>
    <mergeCell ref="BU1:BV4"/>
    <mergeCell ref="BW1:BX4"/>
    <mergeCell ref="BY1:BZ4"/>
    <mergeCell ref="CU1:CV4"/>
    <mergeCell ref="BG5:BH5"/>
    <mergeCell ref="BK5:BL5"/>
    <mergeCell ref="AG5:AH5"/>
    <mergeCell ref="AK5:AL5"/>
    <mergeCell ref="AM5:AN5"/>
    <mergeCell ref="AO5:AP5"/>
    <mergeCell ref="AQ5:AR5"/>
    <mergeCell ref="AS5:AT5"/>
    <mergeCell ref="AI5:AJ5"/>
    <mergeCell ref="AW5:AX5"/>
    <mergeCell ref="AY5:AZ5"/>
    <mergeCell ref="BA5:BB5"/>
    <mergeCell ref="BC5:BD5"/>
    <mergeCell ref="BE5:BF5"/>
    <mergeCell ref="BI1:BJ4"/>
    <mergeCell ref="BI5:BJ5"/>
    <mergeCell ref="BY5:BZ5"/>
    <mergeCell ref="BM5:BN5"/>
    <mergeCell ref="BO5:BP5"/>
    <mergeCell ref="BQ5:BR5"/>
    <mergeCell ref="BS5:BT5"/>
    <mergeCell ref="CA5:CB5"/>
    <mergeCell ref="BU5:BV5"/>
    <mergeCell ref="BW5:BX5"/>
    <mergeCell ref="BQ1:BR4"/>
    <mergeCell ref="BS1:BT4"/>
    <mergeCell ref="S5:T5"/>
    <mergeCell ref="U5:V5"/>
    <mergeCell ref="W5:X5"/>
    <mergeCell ref="Y5:Z5"/>
    <mergeCell ref="AA5:AB5"/>
    <mergeCell ref="AE5:AF5"/>
    <mergeCell ref="AC5:AD5"/>
    <mergeCell ref="G5:H5"/>
    <mergeCell ref="I5:J5"/>
    <mergeCell ref="K5:L5"/>
    <mergeCell ref="M5:N5"/>
    <mergeCell ref="O5:P5"/>
    <mergeCell ref="Q5:R5"/>
    <mergeCell ref="CW1:CX4"/>
    <mergeCell ref="DA1:DB4"/>
    <mergeCell ref="DC1:DD4"/>
    <mergeCell ref="DE1:DF4"/>
    <mergeCell ref="CG1:CH4"/>
    <mergeCell ref="CI1:CJ4"/>
    <mergeCell ref="CK1:CL4"/>
    <mergeCell ref="CM1:CN4"/>
    <mergeCell ref="CO1:CP4"/>
    <mergeCell ref="AW1:AX4"/>
    <mergeCell ref="AQ1:AR4"/>
    <mergeCell ref="AS1:AT4"/>
    <mergeCell ref="AY1:AZ4"/>
    <mergeCell ref="BA1:BB4"/>
    <mergeCell ref="BC1:BD4"/>
    <mergeCell ref="BE1:BF4"/>
    <mergeCell ref="AG1:AH4"/>
    <mergeCell ref="AK1:AL4"/>
    <mergeCell ref="AM1:AN4"/>
    <mergeCell ref="AO1:AP4"/>
    <mergeCell ref="A1:E2"/>
    <mergeCell ref="F1:F4"/>
    <mergeCell ref="G1:H4"/>
    <mergeCell ref="I1:J4"/>
    <mergeCell ref="K1:L4"/>
    <mergeCell ref="M1:N4"/>
    <mergeCell ref="O1:P4"/>
    <mergeCell ref="S1:T4"/>
    <mergeCell ref="DW1:DX4"/>
    <mergeCell ref="AC1:AD4"/>
    <mergeCell ref="AI1:AJ4"/>
    <mergeCell ref="U1:V4"/>
    <mergeCell ref="W1:X4"/>
    <mergeCell ref="Y1:Z4"/>
    <mergeCell ref="Q1:R4"/>
    <mergeCell ref="AA1:AB4"/>
    <mergeCell ref="AE1:AF4"/>
    <mergeCell ref="CA1:CB4"/>
    <mergeCell ref="CC1:CD4"/>
    <mergeCell ref="CE1:CF4"/>
    <mergeCell ref="BG1:BH4"/>
    <mergeCell ref="BK1:BL4"/>
    <mergeCell ref="BM1:BN4"/>
    <mergeCell ref="BO1:BP4"/>
    <mergeCell ref="ES5:ET5"/>
    <mergeCell ref="EU5:EV5"/>
    <mergeCell ref="ES1:ET4"/>
    <mergeCell ref="EU1:EV4"/>
    <mergeCell ref="EM1:EN4"/>
    <mergeCell ref="EM5:EN5"/>
    <mergeCell ref="EO1:EP4"/>
    <mergeCell ref="EO5:EP5"/>
    <mergeCell ref="EQ1:ER4"/>
    <mergeCell ref="EQ5:ER5"/>
  </mergeCells>
  <conditionalFormatting sqref="C8:C48">
    <cfRule type="cellIs" dxfId="54" priority="7" stopIfTrue="1" operator="equal">
      <formula>"Starptautiskā"</formula>
    </cfRule>
    <cfRule type="cellIs" dxfId="53" priority="8" stopIfTrue="1" operator="equal">
      <formula>"Nacionālā"</formula>
    </cfRule>
  </conditionalFormatting>
  <conditionalFormatting sqref="D8:D48">
    <cfRule type="cellIs" dxfId="52" priority="13" stopIfTrue="1" operator="equal">
      <formula>"Neaktīvs"</formula>
    </cfRule>
    <cfRule type="cellIs" dxfId="51" priority="14" stopIfTrue="1" operator="equal">
      <formula>"Aktīvs"</formula>
    </cfRule>
  </conditionalFormatting>
  <conditionalFormatting sqref="F1:F65536">
    <cfRule type="cellIs" dxfId="50" priority="4" stopIfTrue="1" operator="equal">
      <formula>0</formula>
    </cfRule>
    <cfRule type="cellIs" dxfId="49" priority="5" stopIfTrue="1" operator="between">
      <formula>0</formula>
      <formula>9.5</formula>
    </cfRule>
    <cfRule type="cellIs" dxfId="48" priority="6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</dc:creator>
  <cp:lastModifiedBy>Skels Arnis</cp:lastModifiedBy>
  <dcterms:created xsi:type="dcterms:W3CDTF">2010-07-13T05:22:08Z</dcterms:created>
  <dcterms:modified xsi:type="dcterms:W3CDTF">2024-05-03T08:02:51Z</dcterms:modified>
</cp:coreProperties>
</file>